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\OneDrive\Documenten\jan\KNBB Oss\2021 - 2022\"/>
    </mc:Choice>
  </mc:AlternateContent>
  <xr:revisionPtr revIDLastSave="0" documentId="8_{743B69B1-CF6E-E641-B9DE-ED7410D46D27}" xr6:coauthVersionLast="46" xr6:coauthVersionMax="46" xr10:uidLastSave="{00000000-0000-0000-0000-000000000000}"/>
  <workbookProtection workbookAlgorithmName="SHA-512" workbookHashValue="wRu33kfh3HXwHMEfUc8EwpT7J+GeqKdh604eVCD63DsA3NW97lAtb8cow75P/x1rRdEMdVR5kb+pSsFBZCnF1Q==" workbookSaltValue="v8r1zGS5exgQQJvvOa4GSw==" workbookSpinCount="100000" lockStructure="1"/>
  <bookViews>
    <workbookView showHorizontalScroll="0" showVerticalScroll="0" xWindow="-108" yWindow="-108" windowWidth="23256" windowHeight="12576" xr2:uid="{00000000-000D-0000-FFFF-FFFF00000000}"/>
  </bookViews>
  <sheets>
    <sheet name="team 1" sheetId="1" r:id="rId1"/>
    <sheet name="team 2" sheetId="16" r:id="rId2"/>
    <sheet name="team 3" sheetId="17" r:id="rId3"/>
    <sheet name="team 4" sheetId="18" r:id="rId4"/>
    <sheet name="team 5" sheetId="19" r:id="rId5"/>
    <sheet name="team 6" sheetId="20" r:id="rId6"/>
    <sheet name="team 7" sheetId="21" r:id="rId7"/>
    <sheet name="team 8" sheetId="22" r:id="rId8"/>
    <sheet name="team 9" sheetId="23" r:id="rId9"/>
    <sheet name="team 10" sheetId="24" r:id="rId10"/>
    <sheet name="team 11" sheetId="25" r:id="rId11"/>
    <sheet name="team 12" sheetId="26" r:id="rId12"/>
    <sheet name="C" sheetId="2" state="hidden" r:id="rId13"/>
    <sheet name="B" sheetId="3" state="hidden" r:id="rId14"/>
    <sheet name="D" sheetId="4" state="hidden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6" l="1"/>
  <c r="B3" i="16"/>
  <c r="C13" i="16"/>
  <c r="J13" i="16"/>
  <c r="L13" i="16"/>
  <c r="N13" i="16"/>
  <c r="C14" i="16"/>
  <c r="J14" i="16"/>
  <c r="L14" i="16"/>
  <c r="N14" i="16"/>
  <c r="C15" i="16"/>
  <c r="J15" i="16"/>
  <c r="L15" i="16"/>
  <c r="N15" i="16"/>
  <c r="C16" i="16"/>
  <c r="J16" i="16"/>
  <c r="L16" i="16"/>
  <c r="N16" i="16"/>
  <c r="C17" i="16"/>
  <c r="J17" i="16"/>
  <c r="L17" i="16"/>
  <c r="N17" i="16"/>
  <c r="C18" i="16"/>
  <c r="J18" i="16"/>
  <c r="L18" i="16"/>
  <c r="N18" i="16"/>
  <c r="C19" i="16"/>
  <c r="J19" i="16"/>
  <c r="L19" i="16"/>
  <c r="N19" i="16"/>
  <c r="C20" i="16"/>
  <c r="J20" i="16"/>
  <c r="L20" i="16"/>
  <c r="N20" i="16"/>
  <c r="C13" i="26"/>
  <c r="C13" i="25"/>
  <c r="C13" i="24"/>
  <c r="C13" i="23"/>
  <c r="C13" i="22"/>
  <c r="C13" i="21"/>
  <c r="C13" i="20"/>
  <c r="C13" i="19"/>
  <c r="C13" i="18"/>
  <c r="C13" i="17"/>
  <c r="C13" i="1"/>
  <c r="B2" i="26"/>
  <c r="B2" i="25"/>
  <c r="B2" i="24"/>
  <c r="B3" i="24"/>
  <c r="B4" i="24"/>
  <c r="B5" i="24"/>
  <c r="B2" i="23"/>
  <c r="B3" i="23"/>
  <c r="B4" i="23"/>
  <c r="B5" i="23"/>
  <c r="B2" i="22"/>
  <c r="B2" i="21"/>
  <c r="B3" i="21"/>
  <c r="B2" i="20"/>
  <c r="B3" i="20"/>
  <c r="B2" i="19"/>
  <c r="B3" i="19"/>
  <c r="F2" i="19"/>
  <c r="B2" i="18"/>
  <c r="B2" i="17"/>
  <c r="B3" i="1"/>
  <c r="N20" i="26"/>
  <c r="L20" i="26"/>
  <c r="J20" i="26"/>
  <c r="C20" i="26"/>
  <c r="N19" i="26"/>
  <c r="L19" i="26"/>
  <c r="J19" i="26"/>
  <c r="C19" i="26"/>
  <c r="N18" i="26"/>
  <c r="L18" i="26"/>
  <c r="J18" i="26"/>
  <c r="C18" i="26"/>
  <c r="N17" i="26"/>
  <c r="L17" i="26"/>
  <c r="J17" i="26"/>
  <c r="C17" i="26"/>
  <c r="N16" i="26"/>
  <c r="L16" i="26"/>
  <c r="J16" i="26"/>
  <c r="C16" i="26"/>
  <c r="N15" i="26"/>
  <c r="L15" i="26"/>
  <c r="J15" i="26"/>
  <c r="C15" i="26"/>
  <c r="N14" i="26"/>
  <c r="L14" i="26"/>
  <c r="J14" i="26"/>
  <c r="C14" i="26"/>
  <c r="N13" i="26"/>
  <c r="L13" i="26"/>
  <c r="J13" i="26"/>
  <c r="B3" i="26"/>
  <c r="B4" i="26"/>
  <c r="B5" i="26"/>
  <c r="N20" i="25"/>
  <c r="L20" i="25"/>
  <c r="J20" i="25"/>
  <c r="C20" i="25"/>
  <c r="N19" i="25"/>
  <c r="L19" i="25"/>
  <c r="J19" i="25"/>
  <c r="C19" i="25"/>
  <c r="N18" i="25"/>
  <c r="L18" i="25"/>
  <c r="J18" i="25"/>
  <c r="C18" i="25"/>
  <c r="N17" i="25"/>
  <c r="L17" i="25"/>
  <c r="J17" i="25"/>
  <c r="C17" i="25"/>
  <c r="N16" i="25"/>
  <c r="L16" i="25"/>
  <c r="J16" i="25"/>
  <c r="C16" i="25"/>
  <c r="N15" i="25"/>
  <c r="L15" i="25"/>
  <c r="J15" i="25"/>
  <c r="C15" i="25"/>
  <c r="N14" i="25"/>
  <c r="L14" i="25"/>
  <c r="J14" i="25"/>
  <c r="C14" i="25"/>
  <c r="N13" i="25"/>
  <c r="L13" i="25"/>
  <c r="J13" i="25"/>
  <c r="B3" i="25"/>
  <c r="B4" i="25"/>
  <c r="B5" i="25"/>
  <c r="N20" i="24"/>
  <c r="L20" i="24"/>
  <c r="J20" i="24"/>
  <c r="C20" i="24"/>
  <c r="N19" i="24"/>
  <c r="L19" i="24"/>
  <c r="J19" i="24"/>
  <c r="C19" i="24"/>
  <c r="N18" i="24"/>
  <c r="L18" i="24"/>
  <c r="J18" i="24"/>
  <c r="C18" i="24"/>
  <c r="N17" i="24"/>
  <c r="L17" i="24"/>
  <c r="J17" i="24"/>
  <c r="C17" i="24"/>
  <c r="N16" i="24"/>
  <c r="L16" i="24"/>
  <c r="J16" i="24"/>
  <c r="C16" i="24"/>
  <c r="N15" i="24"/>
  <c r="L15" i="24"/>
  <c r="J15" i="24"/>
  <c r="C15" i="24"/>
  <c r="N14" i="24"/>
  <c r="L14" i="24"/>
  <c r="J14" i="24"/>
  <c r="C14" i="24"/>
  <c r="N13" i="24"/>
  <c r="L13" i="24"/>
  <c r="J13" i="24"/>
  <c r="N20" i="23"/>
  <c r="L20" i="23"/>
  <c r="J20" i="23"/>
  <c r="C20" i="23"/>
  <c r="N19" i="23"/>
  <c r="L19" i="23"/>
  <c r="J19" i="23"/>
  <c r="C19" i="23"/>
  <c r="N18" i="23"/>
  <c r="L18" i="23"/>
  <c r="J18" i="23"/>
  <c r="C18" i="23"/>
  <c r="N17" i="23"/>
  <c r="L17" i="23"/>
  <c r="J17" i="23"/>
  <c r="C17" i="23"/>
  <c r="N16" i="23"/>
  <c r="L16" i="23"/>
  <c r="J16" i="23"/>
  <c r="C16" i="23"/>
  <c r="N15" i="23"/>
  <c r="L15" i="23"/>
  <c r="J15" i="23"/>
  <c r="C15" i="23"/>
  <c r="N14" i="23"/>
  <c r="L14" i="23"/>
  <c r="J14" i="23"/>
  <c r="C14" i="23"/>
  <c r="N13" i="23"/>
  <c r="L13" i="23"/>
  <c r="J13" i="23"/>
  <c r="N20" i="22"/>
  <c r="L20" i="22"/>
  <c r="J20" i="22"/>
  <c r="C20" i="22"/>
  <c r="N19" i="22"/>
  <c r="L19" i="22"/>
  <c r="J19" i="22"/>
  <c r="C19" i="22"/>
  <c r="N18" i="22"/>
  <c r="L18" i="22"/>
  <c r="J18" i="22"/>
  <c r="C18" i="22"/>
  <c r="N17" i="22"/>
  <c r="L17" i="22"/>
  <c r="J17" i="22"/>
  <c r="C17" i="22"/>
  <c r="N16" i="22"/>
  <c r="L16" i="22"/>
  <c r="J16" i="22"/>
  <c r="C16" i="22"/>
  <c r="N15" i="22"/>
  <c r="L15" i="22"/>
  <c r="J15" i="22"/>
  <c r="C15" i="22"/>
  <c r="N14" i="22"/>
  <c r="L14" i="22"/>
  <c r="J14" i="22"/>
  <c r="C14" i="22"/>
  <c r="N13" i="22"/>
  <c r="L13" i="22"/>
  <c r="J13" i="22"/>
  <c r="B3" i="22"/>
  <c r="B4" i="22"/>
  <c r="B5" i="22"/>
  <c r="N20" i="21"/>
  <c r="L20" i="21"/>
  <c r="J20" i="21"/>
  <c r="C20" i="21"/>
  <c r="N19" i="21"/>
  <c r="L19" i="21"/>
  <c r="J19" i="21"/>
  <c r="C19" i="21"/>
  <c r="N18" i="21"/>
  <c r="L18" i="21"/>
  <c r="J18" i="21"/>
  <c r="C18" i="21"/>
  <c r="N17" i="21"/>
  <c r="L17" i="21"/>
  <c r="J17" i="21"/>
  <c r="C17" i="21"/>
  <c r="N16" i="21"/>
  <c r="L16" i="21"/>
  <c r="J16" i="21"/>
  <c r="C16" i="21"/>
  <c r="N15" i="21"/>
  <c r="L15" i="21"/>
  <c r="J15" i="21"/>
  <c r="C15" i="21"/>
  <c r="N14" i="21"/>
  <c r="L14" i="21"/>
  <c r="J14" i="21"/>
  <c r="C14" i="21"/>
  <c r="N13" i="21"/>
  <c r="L13" i="21"/>
  <c r="J13" i="21"/>
  <c r="N20" i="20"/>
  <c r="L20" i="20"/>
  <c r="J20" i="20"/>
  <c r="C20" i="20"/>
  <c r="N19" i="20"/>
  <c r="L19" i="20"/>
  <c r="J19" i="20"/>
  <c r="C19" i="20"/>
  <c r="N18" i="20"/>
  <c r="L18" i="20"/>
  <c r="J18" i="20"/>
  <c r="C18" i="20"/>
  <c r="N17" i="20"/>
  <c r="L17" i="20"/>
  <c r="J17" i="20"/>
  <c r="C17" i="20"/>
  <c r="N16" i="20"/>
  <c r="L16" i="20"/>
  <c r="J16" i="20"/>
  <c r="C16" i="20"/>
  <c r="N15" i="20"/>
  <c r="L15" i="20"/>
  <c r="J15" i="20"/>
  <c r="C15" i="20"/>
  <c r="N14" i="20"/>
  <c r="L14" i="20"/>
  <c r="J14" i="20"/>
  <c r="C14" i="20"/>
  <c r="N13" i="20"/>
  <c r="L13" i="20"/>
  <c r="J13" i="20"/>
  <c r="N20" i="19"/>
  <c r="L20" i="19"/>
  <c r="J20" i="19"/>
  <c r="C20" i="19"/>
  <c r="N19" i="19"/>
  <c r="L19" i="19"/>
  <c r="J19" i="19"/>
  <c r="C19" i="19"/>
  <c r="N18" i="19"/>
  <c r="L18" i="19"/>
  <c r="J18" i="19"/>
  <c r="C18" i="19"/>
  <c r="N17" i="19"/>
  <c r="L17" i="19"/>
  <c r="J17" i="19"/>
  <c r="C17" i="19"/>
  <c r="N16" i="19"/>
  <c r="L16" i="19"/>
  <c r="J16" i="19"/>
  <c r="C16" i="19"/>
  <c r="N15" i="19"/>
  <c r="L15" i="19"/>
  <c r="J15" i="19"/>
  <c r="C15" i="19"/>
  <c r="N14" i="19"/>
  <c r="L14" i="19"/>
  <c r="J14" i="19"/>
  <c r="C14" i="19"/>
  <c r="N13" i="19"/>
  <c r="L13" i="19"/>
  <c r="J13" i="19"/>
  <c r="N20" i="18"/>
  <c r="L20" i="18"/>
  <c r="J20" i="18"/>
  <c r="C20" i="18"/>
  <c r="N19" i="18"/>
  <c r="L19" i="18"/>
  <c r="J19" i="18"/>
  <c r="C19" i="18"/>
  <c r="N18" i="18"/>
  <c r="L18" i="18"/>
  <c r="J18" i="18"/>
  <c r="C18" i="18"/>
  <c r="N17" i="18"/>
  <c r="L17" i="18"/>
  <c r="J17" i="18"/>
  <c r="C17" i="18"/>
  <c r="N16" i="18"/>
  <c r="L16" i="18"/>
  <c r="J16" i="18"/>
  <c r="C16" i="18"/>
  <c r="N15" i="18"/>
  <c r="L15" i="18"/>
  <c r="J15" i="18"/>
  <c r="C15" i="18"/>
  <c r="N14" i="18"/>
  <c r="L14" i="18"/>
  <c r="J14" i="18"/>
  <c r="C14" i="18"/>
  <c r="N13" i="18"/>
  <c r="L13" i="18"/>
  <c r="J13" i="18"/>
  <c r="B3" i="18"/>
  <c r="B4" i="18"/>
  <c r="B5" i="18"/>
  <c r="N20" i="17"/>
  <c r="L20" i="17"/>
  <c r="J20" i="17"/>
  <c r="C20" i="17"/>
  <c r="N19" i="17"/>
  <c r="L19" i="17"/>
  <c r="J19" i="17"/>
  <c r="C19" i="17"/>
  <c r="N18" i="17"/>
  <c r="L18" i="17"/>
  <c r="J18" i="17"/>
  <c r="C18" i="17"/>
  <c r="N17" i="17"/>
  <c r="L17" i="17"/>
  <c r="J17" i="17"/>
  <c r="C17" i="17"/>
  <c r="N16" i="17"/>
  <c r="L16" i="17"/>
  <c r="J16" i="17"/>
  <c r="C16" i="17"/>
  <c r="N15" i="17"/>
  <c r="L15" i="17"/>
  <c r="J15" i="17"/>
  <c r="C15" i="17"/>
  <c r="N14" i="17"/>
  <c r="L14" i="17"/>
  <c r="J14" i="17"/>
  <c r="C14" i="17"/>
  <c r="N13" i="17"/>
  <c r="L13" i="17"/>
  <c r="J13" i="17"/>
  <c r="B3" i="17"/>
  <c r="F2" i="17"/>
  <c r="C287" i="2"/>
  <c r="C288" i="2"/>
  <c r="C377" i="2"/>
  <c r="C372" i="2"/>
  <c r="C371" i="2"/>
  <c r="C370" i="2"/>
  <c r="C369" i="2"/>
  <c r="C368" i="2"/>
  <c r="C367" i="2"/>
  <c r="C366" i="2"/>
  <c r="C362" i="2"/>
  <c r="C359" i="2"/>
  <c r="C358" i="2"/>
  <c r="C357" i="2"/>
  <c r="C356" i="2"/>
  <c r="C355" i="2"/>
  <c r="C354" i="2"/>
  <c r="C353" i="2"/>
  <c r="C352" i="2"/>
  <c r="C350" i="2"/>
  <c r="C349" i="2"/>
  <c r="C348" i="2"/>
  <c r="C347" i="2"/>
  <c r="C346" i="2"/>
  <c r="C344" i="2"/>
  <c r="C341" i="2"/>
  <c r="C339" i="2"/>
  <c r="C338" i="2"/>
  <c r="C337" i="2"/>
  <c r="C334" i="2"/>
  <c r="C333" i="2"/>
  <c r="C332" i="2"/>
  <c r="C330" i="2"/>
  <c r="C328" i="2"/>
  <c r="C325" i="2"/>
  <c r="C323" i="2"/>
  <c r="C322" i="2"/>
  <c r="C321" i="2"/>
  <c r="C320" i="2"/>
  <c r="C319" i="2"/>
  <c r="C318" i="2"/>
  <c r="C317" i="2"/>
  <c r="C314" i="2"/>
  <c r="C312" i="2"/>
  <c r="C310" i="2"/>
  <c r="C309" i="2"/>
  <c r="C307" i="2"/>
  <c r="C305" i="2"/>
  <c r="C303" i="2"/>
  <c r="C302" i="2"/>
  <c r="C301" i="2"/>
  <c r="C300" i="2"/>
  <c r="C299" i="2"/>
  <c r="C294" i="2"/>
  <c r="C292" i="2"/>
  <c r="C291" i="2"/>
  <c r="C290" i="2"/>
  <c r="C283" i="2"/>
  <c r="C282" i="2"/>
  <c r="C281" i="2"/>
  <c r="C279" i="2"/>
  <c r="C278" i="2"/>
  <c r="C274" i="2"/>
  <c r="C273" i="2"/>
  <c r="C271" i="2"/>
  <c r="C269" i="2"/>
  <c r="C265" i="2"/>
  <c r="C264" i="2"/>
  <c r="C261" i="2"/>
  <c r="C258" i="2"/>
  <c r="C257" i="2"/>
  <c r="C255" i="2"/>
  <c r="C254" i="2"/>
  <c r="C253" i="2"/>
  <c r="C252" i="2"/>
  <c r="C249" i="2"/>
  <c r="C248" i="2"/>
  <c r="C247" i="2"/>
  <c r="C246" i="2"/>
  <c r="C245" i="2"/>
  <c r="C244" i="2"/>
  <c r="C243" i="2"/>
  <c r="C242" i="2"/>
  <c r="C241" i="2"/>
  <c r="C239" i="2"/>
  <c r="C237" i="2"/>
  <c r="C236" i="2"/>
  <c r="C234" i="2"/>
  <c r="C233" i="2"/>
  <c r="C232" i="2"/>
  <c r="C230" i="2"/>
  <c r="C229" i="2"/>
  <c r="C228" i="2"/>
  <c r="C227" i="2"/>
  <c r="C226" i="2"/>
  <c r="C225" i="2"/>
  <c r="C224" i="2"/>
  <c r="C223" i="2"/>
  <c r="C222" i="2"/>
  <c r="C221" i="2"/>
  <c r="C219" i="2"/>
  <c r="C218" i="2"/>
  <c r="C217" i="2"/>
  <c r="C216" i="2"/>
  <c r="C215" i="2"/>
  <c r="C214" i="2"/>
  <c r="C212" i="2"/>
  <c r="C208" i="2"/>
  <c r="C207" i="2"/>
  <c r="C204" i="2"/>
  <c r="C201" i="2"/>
  <c r="C200" i="2"/>
  <c r="C199" i="2"/>
  <c r="C198" i="2"/>
  <c r="C197" i="2"/>
  <c r="C196" i="2"/>
  <c r="C195" i="2"/>
  <c r="C191" i="2"/>
  <c r="C188" i="2"/>
  <c r="C186" i="2"/>
  <c r="C185" i="2"/>
  <c r="C184" i="2"/>
  <c r="C183" i="2"/>
  <c r="C182" i="2"/>
  <c r="C180" i="2"/>
  <c r="C179" i="2"/>
  <c r="C177" i="2"/>
  <c r="C176" i="2"/>
  <c r="C175" i="2"/>
  <c r="C174" i="2"/>
  <c r="C173" i="2"/>
  <c r="C172" i="2"/>
  <c r="C171" i="2"/>
  <c r="C170" i="2"/>
  <c r="C167" i="2"/>
  <c r="C166" i="2"/>
  <c r="C165" i="2"/>
  <c r="C164" i="2"/>
  <c r="C162" i="2"/>
  <c r="C161" i="2"/>
  <c r="C160" i="2"/>
  <c r="C159" i="2"/>
  <c r="C157" i="2"/>
  <c r="C155" i="2"/>
  <c r="C153" i="2"/>
  <c r="C152" i="2"/>
  <c r="C150" i="2"/>
  <c r="C149" i="2"/>
  <c r="C148" i="2"/>
  <c r="C147" i="2"/>
  <c r="C145" i="2"/>
  <c r="C144" i="2"/>
  <c r="C143" i="2"/>
  <c r="C141" i="2"/>
  <c r="C140" i="2"/>
  <c r="C139" i="2"/>
  <c r="C138" i="2"/>
  <c r="C136" i="2"/>
  <c r="C134" i="2"/>
  <c r="C133" i="2"/>
  <c r="C132" i="2"/>
  <c r="C131" i="2"/>
  <c r="C129" i="2"/>
  <c r="C127" i="2"/>
  <c r="C125" i="2"/>
  <c r="C121" i="2"/>
  <c r="C120" i="2"/>
  <c r="C119" i="2"/>
  <c r="C117" i="2"/>
  <c r="C116" i="2"/>
  <c r="C114" i="2"/>
  <c r="C113" i="2"/>
  <c r="C112" i="2"/>
  <c r="C111" i="2"/>
  <c r="C110" i="2"/>
  <c r="C108" i="2"/>
  <c r="C105" i="2"/>
  <c r="C104" i="2"/>
  <c r="C103" i="2"/>
  <c r="C99" i="2"/>
  <c r="C96" i="2"/>
  <c r="C95" i="2"/>
  <c r="C94" i="2"/>
  <c r="C93" i="2"/>
  <c r="C92" i="2"/>
  <c r="C91" i="2"/>
  <c r="C90" i="2"/>
  <c r="C89" i="2"/>
  <c r="C88" i="2"/>
  <c r="C87" i="2"/>
  <c r="C86" i="2"/>
  <c r="C85" i="2"/>
  <c r="C83" i="2"/>
  <c r="C79" i="2"/>
  <c r="C78" i="2"/>
  <c r="C77" i="2"/>
  <c r="D67" i="2"/>
  <c r="C75" i="2"/>
  <c r="C74" i="2"/>
  <c r="C73" i="2"/>
  <c r="C72" i="2"/>
  <c r="C69" i="2"/>
  <c r="C66" i="2"/>
  <c r="C65" i="2"/>
  <c r="C64" i="2"/>
  <c r="C63" i="2"/>
  <c r="C59" i="2"/>
  <c r="C56" i="2"/>
  <c r="C54" i="2"/>
  <c r="C53" i="2"/>
  <c r="C52" i="2"/>
  <c r="C49" i="2"/>
  <c r="C48" i="2"/>
  <c r="C47" i="2"/>
  <c r="C44" i="2"/>
  <c r="C43" i="2"/>
  <c r="C42" i="2"/>
  <c r="C40" i="2"/>
  <c r="C39" i="2"/>
  <c r="C38" i="2"/>
  <c r="C36" i="2"/>
  <c r="C35" i="2"/>
  <c r="C34" i="2"/>
  <c r="C33" i="2"/>
  <c r="C32" i="2"/>
  <c r="C31" i="2"/>
  <c r="C29" i="2"/>
  <c r="C26" i="2"/>
  <c r="C25" i="2"/>
  <c r="C21" i="2"/>
  <c r="C20" i="2"/>
  <c r="C18" i="2"/>
  <c r="C15" i="2"/>
  <c r="C13" i="2"/>
  <c r="C12" i="2"/>
  <c r="C10" i="2"/>
  <c r="C8" i="2"/>
  <c r="C7" i="2"/>
  <c r="C5" i="2"/>
  <c r="C2" i="2"/>
  <c r="C1" i="2"/>
  <c r="F2" i="16"/>
  <c r="B4" i="16"/>
  <c r="B5" i="16"/>
  <c r="F2" i="22"/>
  <c r="B4" i="21"/>
  <c r="B5" i="21"/>
  <c r="B6" i="21"/>
  <c r="B8" i="21"/>
  <c r="F2" i="21"/>
  <c r="F2" i="20"/>
  <c r="B4" i="20"/>
  <c r="B5" i="20"/>
  <c r="B7" i="20"/>
  <c r="B9" i="20"/>
  <c r="B4" i="19"/>
  <c r="B5" i="19"/>
  <c r="B7" i="19"/>
  <c r="B9" i="19"/>
  <c r="F2" i="18"/>
  <c r="B4" i="17"/>
  <c r="B5" i="17"/>
  <c r="B7" i="17"/>
  <c r="B9" i="17"/>
  <c r="B7" i="26"/>
  <c r="B9" i="26"/>
  <c r="B6" i="26"/>
  <c r="B8" i="26"/>
  <c r="F2" i="26"/>
  <c r="B7" i="25"/>
  <c r="B9" i="25"/>
  <c r="B6" i="25"/>
  <c r="B8" i="25"/>
  <c r="F2" i="25"/>
  <c r="B7" i="24"/>
  <c r="B9" i="24"/>
  <c r="B6" i="24"/>
  <c r="B8" i="24"/>
  <c r="F2" i="24"/>
  <c r="B7" i="23"/>
  <c r="B9" i="23"/>
  <c r="B6" i="23"/>
  <c r="B8" i="23"/>
  <c r="F2" i="23"/>
  <c r="B6" i="22"/>
  <c r="B8" i="22"/>
  <c r="B7" i="22"/>
  <c r="B9" i="22"/>
  <c r="B6" i="18"/>
  <c r="B8" i="18"/>
  <c r="B7" i="18"/>
  <c r="B9" i="18"/>
  <c r="J15" i="1"/>
  <c r="J16" i="1"/>
  <c r="J17" i="1"/>
  <c r="J18" i="1"/>
  <c r="J19" i="1"/>
  <c r="J20" i="1"/>
  <c r="N13" i="1"/>
  <c r="N15" i="1"/>
  <c r="N16" i="1"/>
  <c r="N17" i="1"/>
  <c r="N18" i="1"/>
  <c r="N19" i="1"/>
  <c r="N20" i="1"/>
  <c r="N14" i="1"/>
  <c r="L15" i="1"/>
  <c r="L16" i="1"/>
  <c r="L17" i="1"/>
  <c r="L18" i="1"/>
  <c r="L19" i="1"/>
  <c r="L20" i="1"/>
  <c r="L13" i="1"/>
  <c r="J14" i="1"/>
  <c r="J13" i="1"/>
  <c r="L14" i="1"/>
  <c r="C14" i="1"/>
  <c r="C15" i="1"/>
  <c r="C16" i="1"/>
  <c r="C17" i="1"/>
  <c r="C18" i="1"/>
  <c r="C19" i="1"/>
  <c r="C20" i="1"/>
  <c r="B4" i="1"/>
  <c r="B6" i="16"/>
  <c r="B8" i="16"/>
  <c r="B7" i="16"/>
  <c r="B9" i="16"/>
  <c r="B7" i="21"/>
  <c r="B9" i="21"/>
  <c r="B6" i="20"/>
  <c r="B8" i="20"/>
  <c r="B6" i="19"/>
  <c r="B8" i="19"/>
  <c r="B6" i="17"/>
  <c r="B8" i="17"/>
  <c r="B5" i="1"/>
  <c r="F2" i="1"/>
  <c r="B7" i="1"/>
  <c r="B9" i="1"/>
  <c r="B6" i="1"/>
  <c r="B8" i="1"/>
</calcChain>
</file>

<file path=xl/sharedStrings.xml><?xml version="1.0" encoding="utf-8"?>
<sst xmlns="http://schemas.openxmlformats.org/spreadsheetml/2006/main" count="2219" uniqueCount="848">
  <si>
    <t>inschrijfformulier Landscompetitie KNBB district Oss</t>
  </si>
  <si>
    <t>vereniging</t>
  </si>
  <si>
    <t>speellokaal</t>
  </si>
  <si>
    <t>telefoon</t>
  </si>
  <si>
    <t>adres</t>
  </si>
  <si>
    <t>teamleider</t>
  </si>
  <si>
    <t>team nummer</t>
  </si>
  <si>
    <t>klasse</t>
  </si>
  <si>
    <t>thuisspeelavond</t>
  </si>
  <si>
    <t>eerst verantwoordelijke voor het invoeren van de  uitslag in BP</t>
  </si>
  <si>
    <t>backup invoer uitslag in BP</t>
  </si>
  <si>
    <t>teamopstelling</t>
  </si>
  <si>
    <t>bondsnummer</t>
  </si>
  <si>
    <t>spelsoort</t>
  </si>
  <si>
    <t>basisspeler reserve</t>
  </si>
  <si>
    <t>naam</t>
  </si>
  <si>
    <t>mailadres secretaris</t>
  </si>
  <si>
    <t>opmerkingen</t>
  </si>
  <si>
    <r>
      <t xml:space="preserve">omdat veel biljarts zijn volgepland, vraag ik u om serieus te kijken of er bij u </t>
    </r>
    <r>
      <rPr>
        <b/>
        <i/>
        <sz val="10"/>
        <color theme="1"/>
        <rFont val="Calibri"/>
        <family val="2"/>
        <scheme val="minor"/>
      </rPr>
      <t>in noodgevallen -een enkele maal-</t>
    </r>
    <r>
      <rPr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ook op 'n andere avond gespeeld kan worden (bijv op donderdag)….        Vul dit dan in bij "2e thuisspeelspeelavond"</t>
    </r>
  </si>
  <si>
    <t xml:space="preserve">2e thuisspeelavond </t>
  </si>
  <si>
    <t>kies uit</t>
  </si>
  <si>
    <t>maandag</t>
  </si>
  <si>
    <t>dinsdag</t>
  </si>
  <si>
    <t>woensdag</t>
  </si>
  <si>
    <t>donderdag</t>
  </si>
  <si>
    <t>C1</t>
  </si>
  <si>
    <t>C2</t>
  </si>
  <si>
    <t>C4  3 spelers</t>
  </si>
  <si>
    <t>C3</t>
  </si>
  <si>
    <t>B1</t>
  </si>
  <si>
    <t>B2</t>
  </si>
  <si>
    <t>C4  4 spelers</t>
  </si>
  <si>
    <t>B.B.B.</t>
  </si>
  <si>
    <t>De Berchplaets</t>
  </si>
  <si>
    <t>Spoorstraat 3</t>
  </si>
  <si>
    <t>5351 BZ Berghem</t>
  </si>
  <si>
    <t>0412 404 688</t>
  </si>
  <si>
    <t>B. Huibers</t>
  </si>
  <si>
    <t>lph1961@gmailcom</t>
  </si>
  <si>
    <t>Bellevue</t>
  </si>
  <si>
    <t>Café Zaal Bellevue</t>
  </si>
  <si>
    <t>Ridderhof 40</t>
  </si>
  <si>
    <t>5341 HS Oss</t>
  </si>
  <si>
    <t>0412 622 453</t>
  </si>
  <si>
    <t>J. de Man</t>
  </si>
  <si>
    <t>john.de.man@tele2.nl</t>
  </si>
  <si>
    <r>
      <t>De Beukenhof</t>
    </r>
    <r>
      <rPr>
        <sz val="10"/>
        <color theme="1"/>
        <rFont val="Calibri"/>
        <family val="2"/>
        <scheme val="minor"/>
      </rPr>
      <t xml:space="preserve">  </t>
    </r>
  </si>
  <si>
    <t>de Beukenhof</t>
  </si>
  <si>
    <t>Beukenlaan 2</t>
  </si>
  <si>
    <t>5409 AS Odiliapeel</t>
  </si>
  <si>
    <t>0413 335 358</t>
  </si>
  <si>
    <t>J. van der Rijt</t>
  </si>
  <si>
    <t>hansvanderrijt@msn.com</t>
  </si>
  <si>
    <t>De Bongerd</t>
  </si>
  <si>
    <t>de Bongerd</t>
  </si>
  <si>
    <t>Kerkstraat 5</t>
  </si>
  <si>
    <t>5367 AE Macharen</t>
  </si>
  <si>
    <t>0412 492 932</t>
  </si>
  <si>
    <t>De Brug</t>
  </si>
  <si>
    <t>café de Brug</t>
  </si>
  <si>
    <t>St. Sebastianusstraat 2</t>
  </si>
  <si>
    <t>5373 AE Herpen</t>
  </si>
  <si>
    <t>0486 411 668</t>
  </si>
  <si>
    <t>H. van Rossum</t>
  </si>
  <si>
    <t>campingdebrug@gmail.com</t>
  </si>
  <si>
    <t>BC D’n Brouwer</t>
  </si>
  <si>
    <t>Café de Brouwer</t>
  </si>
  <si>
    <t>Dobbelsteenplein 1</t>
  </si>
  <si>
    <t>5464 VP Mariaheide</t>
  </si>
  <si>
    <t>0413 377 257</t>
  </si>
  <si>
    <t>P. Brouwer</t>
  </si>
  <si>
    <t>info@dnbrouwer.nl</t>
  </si>
  <si>
    <r>
      <t>B.V.O.V. ‘89</t>
    </r>
    <r>
      <rPr>
        <sz val="10"/>
        <color theme="1"/>
        <rFont val="Calibri"/>
        <family val="2"/>
        <scheme val="minor"/>
      </rPr>
      <t xml:space="preserve">  </t>
    </r>
  </si>
  <si>
    <t>Café Bar de Coehoorn</t>
  </si>
  <si>
    <t>Maasstraat 14</t>
  </si>
  <si>
    <t>5361 GG Grave</t>
  </si>
  <si>
    <t>0486 471 028</t>
  </si>
  <si>
    <t>T. den Doop</t>
  </si>
  <si>
    <t>tineke.10@home.nl</t>
  </si>
  <si>
    <t>’t Centrum</t>
  </si>
  <si>
    <t>Café Zaal de Merx</t>
  </si>
  <si>
    <t>Burg. Van Erpstraat 25</t>
  </si>
  <si>
    <t>5351 AR Berghem</t>
  </si>
  <si>
    <t>0412 401 347</t>
  </si>
  <si>
    <t>A. van Orsouw</t>
  </si>
  <si>
    <t>anitavorsouw@hetnet.nl</t>
  </si>
  <si>
    <t>De  Coehoorn</t>
  </si>
  <si>
    <t>P. van Bommel</t>
  </si>
  <si>
    <t>van.bommel@home.nl</t>
  </si>
  <si>
    <t>DOS ‘71</t>
  </si>
  <si>
    <t>Herberg d’n Bekker</t>
  </si>
  <si>
    <t>Burg. Woltersstraat 76</t>
  </si>
  <si>
    <t>5384 KW Heesch</t>
  </si>
  <si>
    <t>0412 451 257</t>
  </si>
  <si>
    <t>A. van Cruchten</t>
  </si>
  <si>
    <t>alexvancruchten@gmail.com</t>
  </si>
  <si>
    <r>
      <t>D.V.K.</t>
    </r>
    <r>
      <rPr>
        <sz val="10"/>
        <color theme="1"/>
        <rFont val="Calibri"/>
        <family val="2"/>
        <scheme val="minor"/>
      </rPr>
      <t xml:space="preserve">  </t>
    </r>
  </si>
  <si>
    <t>Café Ons Stamhuis</t>
  </si>
  <si>
    <t>Grotestraat 15</t>
  </si>
  <si>
    <t>5368 AJ Haren</t>
  </si>
  <si>
    <t>0412 463 140</t>
  </si>
  <si>
    <t>G v Orsouw</t>
  </si>
  <si>
    <t>DVKHaren@gmail.com</t>
  </si>
  <si>
    <t>Germenzeel</t>
  </si>
  <si>
    <t>Wijkcentrum Kom In</t>
  </si>
  <si>
    <t>Germenzeel 800</t>
  </si>
  <si>
    <t>5403 XD Uden</t>
  </si>
  <si>
    <t>0413 265 350</t>
  </si>
  <si>
    <t>H van Vught</t>
  </si>
  <si>
    <t>henvu@home.nl</t>
  </si>
  <si>
    <t>’t Haasje</t>
  </si>
  <si>
    <t>Café ‘t Haasje</t>
  </si>
  <si>
    <t>Dorpsstraat 28</t>
  </si>
  <si>
    <t>5386 AM Geffen</t>
  </si>
  <si>
    <t>0735 321 520</t>
  </si>
  <si>
    <t>H. Reuvers</t>
  </si>
  <si>
    <t>hansreuvers@home.nl</t>
  </si>
  <si>
    <t>BC D’n Huuskamer</t>
  </si>
  <si>
    <t>de Viersprong</t>
  </si>
  <si>
    <t>Dorpsstraat 2</t>
  </si>
  <si>
    <t>5438 AM Gassel</t>
  </si>
  <si>
    <t>Jong Geleerd</t>
  </si>
  <si>
    <t>Jeugdhuis De Sprong</t>
  </si>
  <si>
    <t>Aert Willemstraat 8</t>
  </si>
  <si>
    <t>5408 AL Volkel</t>
  </si>
  <si>
    <t>0413 272 956</t>
  </si>
  <si>
    <t>Kerkzicht</t>
  </si>
  <si>
    <t>Café Kerkzicht</t>
  </si>
  <si>
    <t>Kerkstraat 29</t>
  </si>
  <si>
    <t>5392 CA Nuland</t>
  </si>
  <si>
    <t>0738 885 588</t>
  </si>
  <si>
    <t>bvkerkzicht@gmail.com</t>
  </si>
  <si>
    <t>K.O.T.</t>
  </si>
  <si>
    <t>Vidi Reo  De Nestor</t>
  </si>
  <si>
    <t>v. Kesselplaats 2</t>
  </si>
  <si>
    <t>5371 AX Ravenstein</t>
  </si>
  <si>
    <t>0486 414 218</t>
  </si>
  <si>
    <t>De Leeuwerik</t>
  </si>
  <si>
    <t>Café De Leeuwerik</t>
  </si>
  <si>
    <t>Gewandeweg 6</t>
  </si>
  <si>
    <t>5396 PV Lithoijen</t>
  </si>
  <si>
    <t>0412 481 298</t>
  </si>
  <si>
    <t>M. Gloudemans</t>
  </si>
  <si>
    <t>martgloudemans@ziggo.nl</t>
  </si>
  <si>
    <t>Moira</t>
  </si>
  <si>
    <t>Multifunctionele Accomodatie</t>
  </si>
  <si>
    <t>Marktplein 20</t>
  </si>
  <si>
    <t>5397 EW Lith</t>
  </si>
  <si>
    <t>J. van Lith</t>
  </si>
  <si>
    <t>jeroenvlith@hotmail.com</t>
  </si>
  <si>
    <t>Net Mis</t>
  </si>
  <si>
    <t>Café Zaal Thekes</t>
  </si>
  <si>
    <t>Alard v Herpenplein 9</t>
  </si>
  <si>
    <t>5373 AH Herpen</t>
  </si>
  <si>
    <t>0486 411 547</t>
  </si>
  <si>
    <t>A. Smits</t>
  </si>
  <si>
    <t>anton.smits@home.nl</t>
  </si>
  <si>
    <t>Nooit Gedacht</t>
  </si>
  <si>
    <t>Café ‘t Libre</t>
  </si>
  <si>
    <t>Molenstraat 48</t>
  </si>
  <si>
    <t>5341 GD Oss</t>
  </si>
  <si>
    <t>0412 622 128</t>
  </si>
  <si>
    <t>A. Verhoeven</t>
  </si>
  <si>
    <t>nelly.van.wijk@versatel.nl</t>
  </si>
  <si>
    <t>O.B.C. De Schutskooi</t>
  </si>
  <si>
    <t>Café De Schutskooi</t>
  </si>
  <si>
    <t>Grotestraat 8</t>
  </si>
  <si>
    <t>5394 LG Oijen</t>
  </si>
  <si>
    <t>0412 492 463</t>
  </si>
  <si>
    <t>J. Brands</t>
  </si>
  <si>
    <t>jma.brands@hetnet.nl</t>
  </si>
  <si>
    <t>Ons Café</t>
  </si>
  <si>
    <t>Hamstraat 30</t>
  </si>
  <si>
    <t>5361 GH Grave</t>
  </si>
  <si>
    <t>0486 420 605</t>
  </si>
  <si>
    <t>Oud Grave</t>
  </si>
  <si>
    <t>Café Oud Grave</t>
  </si>
  <si>
    <t>Klinkerstraat 14</t>
  </si>
  <si>
    <t>5361 GW Grave</t>
  </si>
  <si>
    <t>0486 472 736</t>
  </si>
  <si>
    <t>H. v. Bommel</t>
  </si>
  <si>
    <t>harrievanbommel@ziggo.nl</t>
  </si>
  <si>
    <t>BV de Raaf</t>
  </si>
  <si>
    <t>De Raaf</t>
  </si>
  <si>
    <t>Past. van Winkelstraat 33</t>
  </si>
  <si>
    <t>5374 BG Schaijk</t>
  </si>
  <si>
    <t>0486 464 727</t>
  </si>
  <si>
    <t>S. de Goeij</t>
  </si>
  <si>
    <t>theodegoeij@hotmail.nl</t>
  </si>
  <si>
    <t>BC Reek</t>
  </si>
  <si>
    <t>Het Wapen van Reek</t>
  </si>
  <si>
    <t>Nieuwe Heijtmorgen 20</t>
  </si>
  <si>
    <t>5375 AK Reek</t>
  </si>
  <si>
    <t>0486 420 590</t>
  </si>
  <si>
    <t>Jan vn der Zanden</t>
  </si>
  <si>
    <t>janderzan@gmail.com</t>
  </si>
  <si>
    <t>S.O.K.O.</t>
  </si>
  <si>
    <t>Café de Wiek</t>
  </si>
  <si>
    <t>Verlengde Torenstraat 22</t>
  </si>
  <si>
    <t>5341 AV Oss</t>
  </si>
  <si>
    <t>0412 646 151</t>
  </si>
  <si>
    <t>b.v Esteren</t>
  </si>
  <si>
    <t>‘t Dorpshuus</t>
  </si>
  <si>
    <t>Meester Bongaardsweg 2</t>
  </si>
  <si>
    <t>5364 PM Escharen</t>
  </si>
  <si>
    <t>0486 423323</t>
  </si>
  <si>
    <t>P. van Haren</t>
  </si>
  <si>
    <t>p.vanharen@home.nl</t>
  </si>
  <si>
    <t>T.O.K. ‘74</t>
  </si>
  <si>
    <t>Café Govers</t>
  </si>
  <si>
    <t>5386 AC Geffen</t>
  </si>
  <si>
    <t>0735 325 997</t>
  </si>
  <si>
    <t>P. v.d. Hanenberg</t>
  </si>
  <si>
    <t>café-govers@home.nl</t>
  </si>
  <si>
    <t>T.O.P.</t>
  </si>
  <si>
    <t>Café Wittenberg</t>
  </si>
  <si>
    <t xml:space="preserve">Oude Molenstraat 10 </t>
  </si>
  <si>
    <t>5342 GC Oss</t>
  </si>
  <si>
    <t>0412 622 837</t>
  </si>
  <si>
    <r>
      <t>Touché</t>
    </r>
    <r>
      <rPr>
        <sz val="10"/>
        <color theme="1"/>
        <rFont val="Calibri"/>
        <family val="2"/>
        <scheme val="minor"/>
      </rPr>
      <t xml:space="preserve"> </t>
    </r>
  </si>
  <si>
    <t>Café Zaal ‘t Berghje</t>
  </si>
  <si>
    <t>Berghemseweg 71</t>
  </si>
  <si>
    <t xml:space="preserve">5348 CB Oss </t>
  </si>
  <si>
    <t>0655 580 648</t>
  </si>
  <si>
    <t>M. Keijzers</t>
  </si>
  <si>
    <t>toucheoss@gmail.com</t>
  </si>
  <si>
    <t>BV Uden</t>
  </si>
  <si>
    <t>BC Uden</t>
  </si>
  <si>
    <t>Neringstraat West 1</t>
  </si>
  <si>
    <t>5402 GB Uden</t>
  </si>
  <si>
    <t>0413 750 864</t>
  </si>
  <si>
    <t>P. Theijsse</t>
  </si>
  <si>
    <t>piet.theijssen@home.nl</t>
  </si>
  <si>
    <r>
      <t>V.D.O.</t>
    </r>
    <r>
      <rPr>
        <sz val="10"/>
        <color theme="1"/>
        <rFont val="Calibri"/>
        <family val="2"/>
        <scheme val="minor"/>
      </rPr>
      <t xml:space="preserve"> </t>
    </r>
  </si>
  <si>
    <t>Biljartcentrum D’n Iemhof</t>
  </si>
  <si>
    <t xml:space="preserve">Sterrebos 50 </t>
  </si>
  <si>
    <t>5344 AN Oss</t>
  </si>
  <si>
    <t>0412 647 900</t>
  </si>
  <si>
    <t>D. Gubbels</t>
  </si>
  <si>
    <t>dgwp16@gmail.com</t>
  </si>
  <si>
    <t>De Vriendschap</t>
  </si>
  <si>
    <t>Café de Mulder</t>
  </si>
  <si>
    <t xml:space="preserve">Wilhelminastraat 1  </t>
  </si>
  <si>
    <t>5366 BD Megen</t>
  </si>
  <si>
    <t>0412 465 041</t>
  </si>
  <si>
    <t>J. vd Camp</t>
  </si>
  <si>
    <t>johnnymegen@hotmail.com</t>
  </si>
  <si>
    <t>BC Zeeland</t>
  </si>
  <si>
    <t>Café ’t Oventje</t>
  </si>
  <si>
    <t>Vooroventje  32</t>
  </si>
  <si>
    <t>5411 NV Zeeland</t>
  </si>
  <si>
    <t>0486 453 962</t>
  </si>
  <si>
    <t>Manuela vn Boxtel</t>
  </si>
  <si>
    <t>manuelavanboxtel71@gmail.com</t>
  </si>
  <si>
    <t>De Zwaan</t>
  </si>
  <si>
    <t>Café Feesterij de Potter</t>
  </si>
  <si>
    <t>Pastoor v Winklestraat 2</t>
  </si>
  <si>
    <t>5374 BJ Schaijk</t>
  </si>
  <si>
    <t>0486 462 059</t>
  </si>
  <si>
    <t>B. vn den Bogaert</t>
  </si>
  <si>
    <t>benvandenbogaert@hotmail.com</t>
  </si>
  <si>
    <r>
      <t>Dn Dor(t)stoters</t>
    </r>
    <r>
      <rPr>
        <sz val="10"/>
        <color theme="1"/>
        <rFont val="Calibri"/>
        <family val="2"/>
        <scheme val="minor"/>
      </rPr>
      <t xml:space="preserve">  </t>
    </r>
  </si>
  <si>
    <t>D’n Dort</t>
  </si>
  <si>
    <t>Harenseweg 3</t>
  </si>
  <si>
    <t>5351 NG Berghem</t>
  </si>
  <si>
    <t>06 29433788</t>
  </si>
  <si>
    <t>Aron Hoefnagels</t>
  </si>
  <si>
    <t>aron_haren@hotmail.com</t>
  </si>
  <si>
    <t xml:space="preserve">Kling Brandbeveiliging </t>
  </si>
  <si>
    <t>Kling opleiding</t>
  </si>
  <si>
    <t>Delst 8 A</t>
  </si>
  <si>
    <t>5388 EG Nistelrode</t>
  </si>
  <si>
    <t>0412 612830</t>
  </si>
  <si>
    <t>Toon Kling</t>
  </si>
  <si>
    <t>toon@klingbrandbeveiliging.eu</t>
  </si>
  <si>
    <t>basisspeler</t>
  </si>
  <si>
    <t>reservespeler</t>
  </si>
  <si>
    <t>verenigingsnaam</t>
  </si>
  <si>
    <t>naam lokaliteit</t>
  </si>
  <si>
    <t>adres lokaliteit</t>
  </si>
  <si>
    <t>postcode plaats</t>
  </si>
  <si>
    <t>tel lokaliteit</t>
  </si>
  <si>
    <t>dsecretaris</t>
  </si>
  <si>
    <t>email secretaris</t>
  </si>
  <si>
    <t>postcode/plaats</t>
  </si>
  <si>
    <t>secretaris</t>
  </si>
  <si>
    <t>B</t>
  </si>
  <si>
    <t>C</t>
  </si>
  <si>
    <t>kies uit Libre of Driebanden via het pijlje</t>
  </si>
  <si>
    <t>Aar, Huub van</t>
  </si>
  <si>
    <t>libre kl.</t>
  </si>
  <si>
    <t>Aar, John van</t>
  </si>
  <si>
    <t>Adams, Hans</t>
  </si>
  <si>
    <t>Akkermans, Hans</t>
  </si>
  <si>
    <t>Akkermans, Rodney</t>
  </si>
  <si>
    <t>Amstel, Piet van</t>
  </si>
  <si>
    <t>Ariaans, Maarten</t>
  </si>
  <si>
    <t>Arts, Henk</t>
  </si>
  <si>
    <t>Bakel, Karel van</t>
  </si>
  <si>
    <t>Bakel, Wim van</t>
  </si>
  <si>
    <t>Ballegooij, Rinie van</t>
  </si>
  <si>
    <t>Baron, Henk</t>
  </si>
  <si>
    <t>Beck, Gerard</t>
  </si>
  <si>
    <t>Beelen, Jo</t>
  </si>
  <si>
    <t>Beer, Richard de</t>
  </si>
  <si>
    <t>Bek, Antoinette</t>
  </si>
  <si>
    <t>Bekkers, Peter</t>
  </si>
  <si>
    <t>Beljouw, Frits van</t>
  </si>
  <si>
    <t>Berg, Ad van den</t>
  </si>
  <si>
    <t>Bergen, Hans van</t>
  </si>
  <si>
    <t>Bergh, Albert van den</t>
  </si>
  <si>
    <t>Bergh, Antoine van den</t>
  </si>
  <si>
    <t>Bergh, Marielle van den</t>
  </si>
  <si>
    <t>Berk, Marleen van de</t>
  </si>
  <si>
    <t>Berkom, Ad van</t>
  </si>
  <si>
    <t>Bervoets, Hans</t>
  </si>
  <si>
    <t>Betgens, Mario</t>
  </si>
  <si>
    <t>Bettonviel, Marco</t>
  </si>
  <si>
    <t>Bijl, Gerard de</t>
  </si>
  <si>
    <t>Bimbergen, Willian</t>
  </si>
  <si>
    <t>Bloemers, Wim</t>
  </si>
  <si>
    <t>Boeijen, Alfred</t>
  </si>
  <si>
    <t>Boeijen, Gerbert</t>
  </si>
  <si>
    <t>Boeijen, Peter</t>
  </si>
  <si>
    <t>Boeijen, Ruud</t>
  </si>
  <si>
    <t>Bogaert, Ben van den</t>
  </si>
  <si>
    <t>38/2</t>
  </si>
  <si>
    <t>Bokmans, Piet</t>
  </si>
  <si>
    <t>Bommel, Harrie van</t>
  </si>
  <si>
    <t>Bommel, Peter van</t>
  </si>
  <si>
    <t>Bongers, Joey</t>
  </si>
  <si>
    <t>Bongers, Jolanda</t>
  </si>
  <si>
    <t>Boogaard, Hans van den</t>
  </si>
  <si>
    <t>Bouten, Gerard</t>
  </si>
  <si>
    <t>Boxtel, Manuela van</t>
  </si>
  <si>
    <t>Brakel, van</t>
  </si>
  <si>
    <t>Brands Selten, Wendy</t>
  </si>
  <si>
    <t>Brands, Jan</t>
  </si>
  <si>
    <t>Brands, Wilbert</t>
  </si>
  <si>
    <t>Brands, Wilma</t>
  </si>
  <si>
    <t>Breda, Patrick van</t>
  </si>
  <si>
    <t>Bremmers, Gerard</t>
  </si>
  <si>
    <t>Broers, Cees</t>
  </si>
  <si>
    <t>Bruin, Geert de</t>
  </si>
  <si>
    <t>Buring, René</t>
  </si>
  <si>
    <t>Camp, Gertjan</t>
  </si>
  <si>
    <t>Camp, Johnny van de</t>
  </si>
  <si>
    <t>Camp, Rob</t>
  </si>
  <si>
    <t>Camp, Rob van de</t>
  </si>
  <si>
    <t>Camp, Walter van de</t>
  </si>
  <si>
    <t>Catsburg, Atie</t>
  </si>
  <si>
    <t>Ceelen, Klaas</t>
  </si>
  <si>
    <t>Ceelen, Nico</t>
  </si>
  <si>
    <t>Clement, Clemens</t>
  </si>
  <si>
    <t>Clement, Jan Hein</t>
  </si>
  <si>
    <t>Clement, Wilfred</t>
  </si>
  <si>
    <t>Coelen, Wilbert</t>
  </si>
  <si>
    <t>Coolwijk, Dennis van de</t>
  </si>
  <si>
    <t>Cuyk, Rien v.</t>
  </si>
  <si>
    <t>Damen, René</t>
  </si>
  <si>
    <t>Dappers, Hennie</t>
  </si>
  <si>
    <t>Dare, Adrian</t>
  </si>
  <si>
    <t>De Visser, Richard</t>
  </si>
  <si>
    <t>Derckx, André</t>
  </si>
  <si>
    <t>Derckx, Antoon</t>
  </si>
  <si>
    <t>Dijk, Alwin van</t>
  </si>
  <si>
    <t>Dijk, Sven van</t>
  </si>
  <si>
    <t>Dijk, Willie van</t>
  </si>
  <si>
    <t>Dinther, Gerrit van</t>
  </si>
  <si>
    <t>Dinther, Theo van</t>
  </si>
  <si>
    <t>Doelen, Marijke van der</t>
  </si>
  <si>
    <t>Doop, Hadewij den</t>
  </si>
  <si>
    <t>Doop, Tineke den</t>
  </si>
  <si>
    <t>Dortmans, John</t>
  </si>
  <si>
    <t>Dreumel, Rene van</t>
  </si>
  <si>
    <t>Driel, Bart van</t>
  </si>
  <si>
    <t>Driessen, Ruud</t>
  </si>
  <si>
    <t>Dunk, Jan</t>
  </si>
  <si>
    <t>Duren, Theo van</t>
  </si>
  <si>
    <t>Duurland, Ton</t>
  </si>
  <si>
    <t>Elsen, Jos Van den</t>
  </si>
  <si>
    <t>Elzen, Lambert van de</t>
  </si>
  <si>
    <t>Erp, Alwin van</t>
  </si>
  <si>
    <t>Erp, Gerard van</t>
  </si>
  <si>
    <t>Erp, Hans van</t>
  </si>
  <si>
    <t>Erp, Harry van</t>
  </si>
  <si>
    <t>Gaal, Cor van</t>
  </si>
  <si>
    <t>Gaal, Jolanda van</t>
  </si>
  <si>
    <t>Gaal, Perry van</t>
  </si>
  <si>
    <t>Gaal, Rien van</t>
  </si>
  <si>
    <t>Gaal, Roel van</t>
  </si>
  <si>
    <t>Gaal, Wenny van</t>
  </si>
  <si>
    <t>Gaal, Willie van</t>
  </si>
  <si>
    <t>Geenen, Rien van</t>
  </si>
  <si>
    <t>Geer, Brenda van de</t>
  </si>
  <si>
    <t>Geffen, Jan van</t>
  </si>
  <si>
    <t>Geffen, Theo van</t>
  </si>
  <si>
    <t>Gerrits, Stefan</t>
  </si>
  <si>
    <t>Gill, Raffy</t>
  </si>
  <si>
    <t>Gloudemans, Jan</t>
  </si>
  <si>
    <t>Gloudemans, Martie</t>
  </si>
  <si>
    <t>Goedhart, Mart</t>
  </si>
  <si>
    <t>Goeij, Sissy de</t>
  </si>
  <si>
    <t>Goeij, Theo de</t>
  </si>
  <si>
    <t>Gogh, Nordin van</t>
  </si>
  <si>
    <t>Gogh, Vincent van</t>
  </si>
  <si>
    <t>Govers, Arnold</t>
  </si>
  <si>
    <t>Gras, André</t>
  </si>
  <si>
    <t>Griensven, Bart van</t>
  </si>
  <si>
    <t>Griensven, Dirk van</t>
  </si>
  <si>
    <t>Griensven, Gert Willem van</t>
  </si>
  <si>
    <t>Griensven, Piet van</t>
  </si>
  <si>
    <t>Haas, Annie de</t>
  </si>
  <si>
    <t>Haas, Erny de</t>
  </si>
  <si>
    <t>Haas, Willie de</t>
  </si>
  <si>
    <t>Habraken, Jeannette</t>
  </si>
  <si>
    <t>Halen, Paul van</t>
  </si>
  <si>
    <t>Ham, Piet van</t>
  </si>
  <si>
    <t>Ham-Van Hoek, Toos van</t>
  </si>
  <si>
    <t>Haren, Chiel van</t>
  </si>
  <si>
    <t>Hassel, Leny van</t>
  </si>
  <si>
    <t>Haterd, Bert van de</t>
  </si>
  <si>
    <t>Haterd, Marinus van de</t>
  </si>
  <si>
    <t>Hees Van, Dirk</t>
  </si>
  <si>
    <t>Hees, Jos van</t>
  </si>
  <si>
    <t>Heesbeen, Jack</t>
  </si>
  <si>
    <t>Heesbeen, Marc</t>
  </si>
  <si>
    <t>Hendrickx, Adriaan</t>
  </si>
  <si>
    <t>Heumen, Alexander van</t>
  </si>
  <si>
    <t>Heurkens, René</t>
  </si>
  <si>
    <t>Heuvel, Gijs van den</t>
  </si>
  <si>
    <t>Heuvel, Laurens van de</t>
  </si>
  <si>
    <t>Heuvel, Mark van den</t>
  </si>
  <si>
    <t>Heuvel, Mary van den</t>
  </si>
  <si>
    <t>Heuvel, Peter van den</t>
  </si>
  <si>
    <t>Heuvel, René van den</t>
  </si>
  <si>
    <t>Hintum, Jan van</t>
  </si>
  <si>
    <t>Hoefnagels, Arjan</t>
  </si>
  <si>
    <t>Hoefnagels, Aron</t>
  </si>
  <si>
    <t>Hoefnagels, Bjorn</t>
  </si>
  <si>
    <t>Hoefnagels, Rien</t>
  </si>
  <si>
    <t>Hollander, Jacques den</t>
  </si>
  <si>
    <t>Hoorn, Bert van</t>
  </si>
  <si>
    <t>Horst, Ad van de</t>
  </si>
  <si>
    <t>Horst, Brian van der</t>
  </si>
  <si>
    <t>Huibers, Bert</t>
  </si>
  <si>
    <t>Huibers, Jan</t>
  </si>
  <si>
    <t>Hul, Rob van 't</t>
  </si>
  <si>
    <t>Hurkens, Ad</t>
  </si>
  <si>
    <t>Hurkens, Richard</t>
  </si>
  <si>
    <t>Hurkmans, Carel</t>
  </si>
  <si>
    <t>Huvenaars, Peter</t>
  </si>
  <si>
    <t>Jager, Patrick de</t>
  </si>
  <si>
    <t>Jansen, Jolanda</t>
  </si>
  <si>
    <t>Jansen, Kenzie</t>
  </si>
  <si>
    <t>Jansen, Leo</t>
  </si>
  <si>
    <t>Janssen, Jac</t>
  </si>
  <si>
    <t>Janssen, Joost</t>
  </si>
  <si>
    <t>Janssen, Nellie</t>
  </si>
  <si>
    <t>Janssen, Rémi</t>
  </si>
  <si>
    <t>Janssen, Shane</t>
  </si>
  <si>
    <t>Janssen, Theo</t>
  </si>
  <si>
    <t>Janssen, Twan</t>
  </si>
  <si>
    <t>Jilesen, Tony a</t>
  </si>
  <si>
    <t>Juriens, Jurg</t>
  </si>
  <si>
    <t>Juriens, Wim</t>
  </si>
  <si>
    <t>Kampert, Joop</t>
  </si>
  <si>
    <t>Kandelaars, Ton</t>
  </si>
  <si>
    <t>Kansel, Theo</t>
  </si>
  <si>
    <t>Keijzer, Rik de</t>
  </si>
  <si>
    <t>Keijzers, Harrie</t>
  </si>
  <si>
    <t>Keijzers, Marjon</t>
  </si>
  <si>
    <t>Kerkhof, Ton</t>
  </si>
  <si>
    <t>Kessel, Bas van</t>
  </si>
  <si>
    <t>Kessel, Peter van</t>
  </si>
  <si>
    <t>Kessel, Rowan van</t>
  </si>
  <si>
    <t>Kleijn, Jan de</t>
  </si>
  <si>
    <t>Kleijngeld, Rinie</t>
  </si>
  <si>
    <t>Kleintjens, Will</t>
  </si>
  <si>
    <t>Klijn, Rinus de</t>
  </si>
  <si>
    <t>Knipping, Jaimy</t>
  </si>
  <si>
    <t>Kokke, Merijn</t>
  </si>
  <si>
    <t>Kops, Theo</t>
  </si>
  <si>
    <t>Korsten, Nico</t>
  </si>
  <si>
    <t>Kortwijk, Patrick</t>
  </si>
  <si>
    <t>Kroon, Gerard</t>
  </si>
  <si>
    <t>Kuijpers,</t>
  </si>
  <si>
    <t>Kuijpers, Mari</t>
  </si>
  <si>
    <t>Kuijpers, Theo</t>
  </si>
  <si>
    <t>Lamers, Theo</t>
  </si>
  <si>
    <t>Lanen, Gerrit van</t>
  </si>
  <si>
    <t>Lankveld, John van</t>
  </si>
  <si>
    <t>Lee, Jordi van der</t>
  </si>
  <si>
    <t>Leemput, Werner van de</t>
  </si>
  <si>
    <t>Leest, Dirk van de</t>
  </si>
  <si>
    <t>Leeuwen, Maike van</t>
  </si>
  <si>
    <t>Leeuwen, Piet van</t>
  </si>
  <si>
    <t>Leijten, Stefan</t>
  </si>
  <si>
    <t>Lelieveldt, Boyd</t>
  </si>
  <si>
    <t>Lelieveldt, Wout</t>
  </si>
  <si>
    <t>Lent, Arno</t>
  </si>
  <si>
    <t>Lent, Eri van</t>
  </si>
  <si>
    <t>Liefkens, Arjan</t>
  </si>
  <si>
    <t>Lieshout, John van</t>
  </si>
  <si>
    <t>Lieshout, Pedro van</t>
  </si>
  <si>
    <t>Linden, Chris van der</t>
  </si>
  <si>
    <t>Lith, Geert van</t>
  </si>
  <si>
    <t>Lith, Glen van</t>
  </si>
  <si>
    <t>Lith, Jeroen van</t>
  </si>
  <si>
    <t>LGH</t>
  </si>
  <si>
    <t>Lith, Robert van</t>
  </si>
  <si>
    <t>Locht, Wim vd</t>
  </si>
  <si>
    <t>Lokven, Aart van</t>
  </si>
  <si>
    <t>Lokven, Willy van</t>
  </si>
  <si>
    <t>Loon, Wim van</t>
  </si>
  <si>
    <t>Loosbroek, Henk van</t>
  </si>
  <si>
    <t>Loosbroek, Ruud van</t>
  </si>
  <si>
    <t>Loosbroek, Tony van</t>
  </si>
  <si>
    <t>Louw, Maik de</t>
  </si>
  <si>
    <t>Louw, Piet de</t>
  </si>
  <si>
    <t>Louwers, Ger</t>
  </si>
  <si>
    <t>Loyer, Adriaan de</t>
  </si>
  <si>
    <t>Luft, Peter</t>
  </si>
  <si>
    <t>Maas, Harrie</t>
  </si>
  <si>
    <t>Maas, Mathieu</t>
  </si>
  <si>
    <t>Malot, Patrick</t>
  </si>
  <si>
    <t>Man, Rene de</t>
  </si>
  <si>
    <t>Man, Theo de</t>
  </si>
  <si>
    <t>Manders, Stan</t>
  </si>
  <si>
    <t>Manders, Wilco</t>
  </si>
  <si>
    <t>Markese, Hennie</t>
  </si>
  <si>
    <t>Megens, Hans</t>
  </si>
  <si>
    <t>Megens, Harold</t>
  </si>
  <si>
    <t>Megens, Mark</t>
  </si>
  <si>
    <t>Morsink, Peter</t>
  </si>
  <si>
    <t>Mulders, Joost</t>
  </si>
  <si>
    <t>Nederkoorn, Adri</t>
  </si>
  <si>
    <t>Nederkoorn, Peter</t>
  </si>
  <si>
    <t>Nistelrooij, Ad van</t>
  </si>
  <si>
    <t>Nistelrooy, Tiny van</t>
  </si>
  <si>
    <t>Orsouw, Angelique van</t>
  </si>
  <si>
    <t>Orsouw, Anita van</t>
  </si>
  <si>
    <t>Orsouw, Geert van</t>
  </si>
  <si>
    <t>Orsouw, Hein van</t>
  </si>
  <si>
    <t>Orsouw, Jan van</t>
  </si>
  <si>
    <t>Orsouw, John van</t>
  </si>
  <si>
    <t>Orsouw, Júrgen van</t>
  </si>
  <si>
    <t>Orsouw, Peter van</t>
  </si>
  <si>
    <t>Orsouw, Robert van</t>
  </si>
  <si>
    <t>Orsouw, Willie van</t>
  </si>
  <si>
    <t>Ouwens, Kor</t>
  </si>
  <si>
    <t>Ouwens, Lowie</t>
  </si>
  <si>
    <t>Peters, Wesley</t>
  </si>
  <si>
    <t>Peters, William</t>
  </si>
  <si>
    <t>Plate, Jos te</t>
  </si>
  <si>
    <t>Plate, Martijn te</t>
  </si>
  <si>
    <t>Ploegmakers, Luuk</t>
  </si>
  <si>
    <t>Reijnders, Marco</t>
  </si>
  <si>
    <t>Reuvers, Hans</t>
  </si>
  <si>
    <t>Reys, Guus</t>
  </si>
  <si>
    <t>Rijssemus, Irene</t>
  </si>
  <si>
    <t>Robben, Mark</t>
  </si>
  <si>
    <t>Roefs, Tiny</t>
  </si>
  <si>
    <t>Romme,</t>
  </si>
  <si>
    <t>Rooij, Frank van</t>
  </si>
  <si>
    <t>Rooij, Harrij van</t>
  </si>
  <si>
    <t>Rooij, Jan van</t>
  </si>
  <si>
    <t>Rooij, Pim van</t>
  </si>
  <si>
    <t>Rooij, Sjaak van</t>
  </si>
  <si>
    <t>Rooijendijk, Willy</t>
  </si>
  <si>
    <t>band kl.</t>
  </si>
  <si>
    <t>Rootzelaar-Kansel, Deborah van</t>
  </si>
  <si>
    <t>Rossum, Arno van</t>
  </si>
  <si>
    <t>Rossum, Peter van</t>
  </si>
  <si>
    <t>Ruijs, Cor</t>
  </si>
  <si>
    <t>Schaijk, Piet van</t>
  </si>
  <si>
    <t>Schijndel, Alfons van</t>
  </si>
  <si>
    <t>Schijndel, André van</t>
  </si>
  <si>
    <t>Schijndel, Cor van</t>
  </si>
  <si>
    <t>Schippers, Richard</t>
  </si>
  <si>
    <t>School,</t>
  </si>
  <si>
    <t>School, Frans</t>
  </si>
  <si>
    <t>Schutjens, René</t>
  </si>
  <si>
    <t>Schuurmans, Bart</t>
  </si>
  <si>
    <t>Schuurmans, Simone</t>
  </si>
  <si>
    <t>Simajchl, Piet</t>
  </si>
  <si>
    <t>Smit, Dieny de</t>
  </si>
  <si>
    <t>Smits, Anton</t>
  </si>
  <si>
    <t>Smulders, Ben</t>
  </si>
  <si>
    <t>Smulders, Jeannette</t>
  </si>
  <si>
    <t>Smulders, Mark</t>
  </si>
  <si>
    <t>Sommers, Fons</t>
  </si>
  <si>
    <t>Spanjers, Martien</t>
  </si>
  <si>
    <t>Staveren, Frans van</t>
  </si>
  <si>
    <t>Steenbergen - Van Dielen, Janet</t>
  </si>
  <si>
    <t>Steenbergen, Jo</t>
  </si>
  <si>
    <t>Sterken, Hans</t>
  </si>
  <si>
    <t>Stoltenkamp, Iwan</t>
  </si>
  <si>
    <t>Theijssen, Piet</t>
  </si>
  <si>
    <t>Thiele, Dirk</t>
  </si>
  <si>
    <t>Thoonen, Bert</t>
  </si>
  <si>
    <t>Tilburg, Henk van</t>
  </si>
  <si>
    <t>Tilburg, Wim van</t>
  </si>
  <si>
    <t>Tilders, Piet</t>
  </si>
  <si>
    <t>Timmers, Rinie</t>
  </si>
  <si>
    <t>Toonen, Ad</t>
  </si>
  <si>
    <t>Uden, Peter van</t>
  </si>
  <si>
    <t>Ulijn, Michel</t>
  </si>
  <si>
    <t>Ulijn, Tonny</t>
  </si>
  <si>
    <t>Van De Heuvel, Ferry</t>
  </si>
  <si>
    <t>Vanhees, Angela</t>
  </si>
  <si>
    <t>Ven Van De, Roy</t>
  </si>
  <si>
    <t>Ven, Ad Van de</t>
  </si>
  <si>
    <t>Ven, Adriaan van der</t>
  </si>
  <si>
    <t>Ven, Erik van de</t>
  </si>
  <si>
    <t>Ven, Roel van de</t>
  </si>
  <si>
    <t>Ven, Theo van der</t>
  </si>
  <si>
    <t>Ven, Thijs van de</t>
  </si>
  <si>
    <t>Ven, Timo van de</t>
  </si>
  <si>
    <t>Ven, Tonnie van der</t>
  </si>
  <si>
    <t>Ven, Wim vd</t>
  </si>
  <si>
    <t>Venne, Gertie van der</t>
  </si>
  <si>
    <t>Vente, Gregor de</t>
  </si>
  <si>
    <t>Vergunst, Eddie</t>
  </si>
  <si>
    <t>Verhaaren, Jan</t>
  </si>
  <si>
    <t>Verhoeven, Nico</t>
  </si>
  <si>
    <t>Verhoeven, Niels</t>
  </si>
  <si>
    <t>Verhoeven, Tonnie</t>
  </si>
  <si>
    <t>Verhofstad, Bart b</t>
  </si>
  <si>
    <t>Vermeulen, Anthony</t>
  </si>
  <si>
    <t>Verstappen, Pieter</t>
  </si>
  <si>
    <t>Verstegen, Jeroen</t>
  </si>
  <si>
    <t>Vissers, Wim</t>
  </si>
  <si>
    <t>Vocht, Joyce de</t>
  </si>
  <si>
    <t>Voesenek, Milan</t>
  </si>
  <si>
    <t>Voet, Brian</t>
  </si>
  <si>
    <t>Voets, Teun</t>
  </si>
  <si>
    <t>Vogels, Cees</t>
  </si>
  <si>
    <t>Vos, Arie</t>
  </si>
  <si>
    <t>Vos, Richard</t>
  </si>
  <si>
    <t>Vught, Hennie van</t>
  </si>
  <si>
    <t>Vugts, Henk</t>
  </si>
  <si>
    <t>Wanrooy, Willem van</t>
  </si>
  <si>
    <t>Wanrooy-Luft, Kitty van</t>
  </si>
  <si>
    <t>Watervliet, Alex van de</t>
  </si>
  <si>
    <t>Weijenhoven, Peter</t>
  </si>
  <si>
    <t>Wert, Paul de</t>
  </si>
  <si>
    <t>Westerlaken, Martien</t>
  </si>
  <si>
    <t>Wetering, Bart van de</t>
  </si>
  <si>
    <t>Wetering, Theo van de</t>
  </si>
  <si>
    <t>Wetering, Tonnie van de</t>
  </si>
  <si>
    <t>Wibier, Henry</t>
  </si>
  <si>
    <t>Wijgerse, Henk</t>
  </si>
  <si>
    <t>Wijgerse, Herman</t>
  </si>
  <si>
    <t>Wijgert, Bart van de</t>
  </si>
  <si>
    <t>Wijgert, Joost van de</t>
  </si>
  <si>
    <t>Willems, Joke</t>
  </si>
  <si>
    <t>Willems, Ruud</t>
  </si>
  <si>
    <t>Wingens, Ad</t>
  </si>
  <si>
    <t>Wingens, Jan</t>
  </si>
  <si>
    <t>Wit, Michel de</t>
  </si>
  <si>
    <t>Wolf, Marco</t>
  </si>
  <si>
    <t>Wouw, Gijs van de</t>
  </si>
  <si>
    <t>Zanden, John van der</t>
  </si>
  <si>
    <t>Zandvoort, Debby van</t>
  </si>
  <si>
    <t>Zanten, Arnold van</t>
  </si>
  <si>
    <t>Zoggel, Twan van</t>
  </si>
  <si>
    <t>Zoontjens, Jeffry</t>
  </si>
  <si>
    <t>Zwiers, Arie</t>
  </si>
  <si>
    <t>Akker, Frans van den</t>
  </si>
  <si>
    <t>drieb. kl.</t>
  </si>
  <si>
    <t>Arts, Wiet</t>
  </si>
  <si>
    <t>Bakel, Jos van</t>
  </si>
  <si>
    <t>Bakel, Mario van</t>
  </si>
  <si>
    <t>Bakel, Miranda van</t>
  </si>
  <si>
    <t>Bandieramonte, Guiseppe</t>
  </si>
  <si>
    <t>Bardoel, Harold</t>
  </si>
  <si>
    <t>Bardoel, Jan</t>
  </si>
  <si>
    <t>Bardoel, Toon</t>
  </si>
  <si>
    <t>Berg, Gerard van de</t>
  </si>
  <si>
    <t>Berg, Henri van de</t>
  </si>
  <si>
    <t>Berg, Pedro van de</t>
  </si>
  <si>
    <t>Berg, Peter van den</t>
  </si>
  <si>
    <t>Berkum, Bert van</t>
  </si>
  <si>
    <t>Biemans, René</t>
  </si>
  <si>
    <t>Bloemers, Mari</t>
  </si>
  <si>
    <t>Bongers, Bert</t>
  </si>
  <si>
    <t>Brand, Antoon van den</t>
  </si>
  <si>
    <t>Brands, Harrie</t>
  </si>
  <si>
    <t>Brands, Koos</t>
  </si>
  <si>
    <t>Brouwers, Peer</t>
  </si>
  <si>
    <t>Burgt, Noud van der</t>
  </si>
  <si>
    <t>Buul, Mario van</t>
  </si>
  <si>
    <t>Casteren, Thijs van</t>
  </si>
  <si>
    <t>Coolwijk, Leo</t>
  </si>
  <si>
    <t>Cruchten, Alex van</t>
  </si>
  <si>
    <t>Dibbets, Ray</t>
  </si>
  <si>
    <t>Dijk, Bert van</t>
  </si>
  <si>
    <t>Dijk-Jeurissen, Berna van</t>
  </si>
  <si>
    <t>Dinther, Cor van</t>
  </si>
  <si>
    <t>Dinther, Jos van</t>
  </si>
  <si>
    <t>Doelen, Jan van der</t>
  </si>
  <si>
    <t>Dorst, Ben van</t>
  </si>
  <si>
    <t>Driessen, Willy</t>
  </si>
  <si>
    <t>Engelsbel, Willem</t>
  </si>
  <si>
    <t>Erich, Louis</t>
  </si>
  <si>
    <t>Erp, Jan van</t>
  </si>
  <si>
    <t>Erp, Nout van</t>
  </si>
  <si>
    <t>Es, Iwan van</t>
  </si>
  <si>
    <t>Es, Stefan van</t>
  </si>
  <si>
    <t>Gevers, Leo</t>
  </si>
  <si>
    <t>Gielis, Cris</t>
  </si>
  <si>
    <t>Gielis, Peter</t>
  </si>
  <si>
    <t>Gijsbers, Hans</t>
  </si>
  <si>
    <t>Gloudemans, Johnnie</t>
  </si>
  <si>
    <t>Gloudemans, Peter</t>
  </si>
  <si>
    <t>Greeff, Harrie de</t>
  </si>
  <si>
    <t>Groot, Harrie de</t>
  </si>
  <si>
    <t>Groot, Ronald de</t>
  </si>
  <si>
    <t>Gubbels, Dennis</t>
  </si>
  <si>
    <t>Haren, Piet van</t>
  </si>
  <si>
    <t>Heesakkers, Frans</t>
  </si>
  <si>
    <t>Heijden, André van der</t>
  </si>
  <si>
    <t>Heijden, Jan van der</t>
  </si>
  <si>
    <t>Hermsen, Marc</t>
  </si>
  <si>
    <t>Heurkens, Willy</t>
  </si>
  <si>
    <t>Heuvel, Johan van den</t>
  </si>
  <si>
    <t>Heuvel, Marcel van den</t>
  </si>
  <si>
    <t>Hoogen, Jos van de</t>
  </si>
  <si>
    <t>Huberts, Marius</t>
  </si>
  <si>
    <t>Jagers, Arie</t>
  </si>
  <si>
    <t>Jagers, Peter</t>
  </si>
  <si>
    <t>Jansen, Willie</t>
  </si>
  <si>
    <t>Janssen,</t>
  </si>
  <si>
    <t>Janssen, Paul</t>
  </si>
  <si>
    <t>Janssen, Tonny</t>
  </si>
  <si>
    <t>Keijzer, Ton de</t>
  </si>
  <si>
    <t>Keijzers, Marius</t>
  </si>
  <si>
    <t>Kempen, Ed van</t>
  </si>
  <si>
    <t>Kinderen, der</t>
  </si>
  <si>
    <t>Klerks, Tini</t>
  </si>
  <si>
    <t>Kling, Toon</t>
  </si>
  <si>
    <t>Kluijtmans, Nicky</t>
  </si>
  <si>
    <t>Koenen, Ton</t>
  </si>
  <si>
    <t>Laurenssen, Koos</t>
  </si>
  <si>
    <t>Lent, Hans van</t>
  </si>
  <si>
    <t>Lent, Leo van</t>
  </si>
  <si>
    <t>Lent, Theo van</t>
  </si>
  <si>
    <t>Leuken, van</t>
  </si>
  <si>
    <t>Leur, Jos van</t>
  </si>
  <si>
    <t>Linden, Peter van de</t>
  </si>
  <si>
    <t>Loon, Bert van</t>
  </si>
  <si>
    <t>Loosbroek, Frans van</t>
  </si>
  <si>
    <t>Louw De, Martien</t>
  </si>
  <si>
    <t>Louw, Antoon de</t>
  </si>
  <si>
    <t>Maas, Ad</t>
  </si>
  <si>
    <t>Man, John de</t>
  </si>
  <si>
    <t>Manders, Bart</t>
  </si>
  <si>
    <t>Mannes, Tinus</t>
  </si>
  <si>
    <t>Maren, René van</t>
  </si>
  <si>
    <t>Markese, Theo</t>
  </si>
  <si>
    <t>Megens, Chris</t>
  </si>
  <si>
    <t>Megens, Noud</t>
  </si>
  <si>
    <t>Meurs, Frans van</t>
  </si>
  <si>
    <t>Mulder, Anton</t>
  </si>
  <si>
    <t>Oever, Jan van de</t>
  </si>
  <si>
    <t>Ouwens, Bernd</t>
  </si>
  <si>
    <t>Ouwens, Ed</t>
  </si>
  <si>
    <t>Pansier, Bert</t>
  </si>
  <si>
    <t>Pelzer, Wiel</t>
  </si>
  <si>
    <t>Peters, Frank</t>
  </si>
  <si>
    <t>Pijnenburg, Bert</t>
  </si>
  <si>
    <t>Poulussen, Tonnie</t>
  </si>
  <si>
    <t>Raay, Joop van</t>
  </si>
  <si>
    <t>Ramakers, Sam</t>
  </si>
  <si>
    <t>Rijkers, Jo</t>
  </si>
  <si>
    <t>Rijt, Hans van der</t>
  </si>
  <si>
    <t>Roijendijk, Gerrie</t>
  </si>
  <si>
    <t>Rossum, Han van</t>
  </si>
  <si>
    <t>Schaijk, Geert</t>
  </si>
  <si>
    <t>Schutjens, Bart</t>
  </si>
  <si>
    <t>Schutjens, Peter</t>
  </si>
  <si>
    <t>Schuurmans, Antoon</t>
  </si>
  <si>
    <t>Schuurmans, Herman</t>
  </si>
  <si>
    <t>Schuurmans, Mari</t>
  </si>
  <si>
    <t>Sikkers, Ruud</t>
  </si>
  <si>
    <t>Soerland, Jan van</t>
  </si>
  <si>
    <t>Steffens, Ton</t>
  </si>
  <si>
    <t>Tesser, Arnold</t>
  </si>
  <si>
    <t>Tesser, Paul</t>
  </si>
  <si>
    <t>Uden, Cor van</t>
  </si>
  <si>
    <t>Uden, Hans van</t>
  </si>
  <si>
    <t>Uden, Harrie van</t>
  </si>
  <si>
    <t>Uden, Lambert van</t>
  </si>
  <si>
    <t>Uijlen, Kees</t>
  </si>
  <si>
    <t>Vanhees,</t>
  </si>
  <si>
    <t>Veerdonk, Henk van de</t>
  </si>
  <si>
    <t>Velden, Hans van der</t>
  </si>
  <si>
    <t>Velden, van der</t>
  </si>
  <si>
    <t>Velden, Willy van de</t>
  </si>
  <si>
    <t>Venrooij, Toon van</t>
  </si>
  <si>
    <t>Venrooy, Jas van</t>
  </si>
  <si>
    <t>Verhagen, Hans</t>
  </si>
  <si>
    <t>Verhoeven, Frits</t>
  </si>
  <si>
    <t>Verstegen, Piet</t>
  </si>
  <si>
    <t>Vissers, Frans</t>
  </si>
  <si>
    <t>Vloet, Bert</t>
  </si>
  <si>
    <t>Vrijhof, Gilbert</t>
  </si>
  <si>
    <t>Wetering, Willy van de</t>
  </si>
  <si>
    <t>Wijnakker, Frans</t>
  </si>
  <si>
    <t>Willems, Jan</t>
  </si>
  <si>
    <t>Wingens, Hans</t>
  </si>
  <si>
    <t>Zanden, Jan van der</t>
  </si>
  <si>
    <t>Zegers, Robbert</t>
  </si>
  <si>
    <t>Zwiers, Riny</t>
  </si>
  <si>
    <t>2020-2021</t>
  </si>
  <si>
    <r>
      <t>hier  kunt u de gegevens van</t>
    </r>
    <r>
      <rPr>
        <b/>
        <u/>
        <sz val="11"/>
        <color theme="1"/>
        <rFont val="Calibri"/>
        <family val="2"/>
        <scheme val="minor"/>
      </rPr>
      <t xml:space="preserve"> nieuwe leden</t>
    </r>
    <r>
      <rPr>
        <sz val="11"/>
        <color theme="1"/>
        <rFont val="Calibri"/>
        <family val="2"/>
        <scheme val="minor"/>
      </rPr>
      <t xml:space="preserve"> noteren: </t>
    </r>
    <r>
      <rPr>
        <b/>
        <sz val="11"/>
        <color theme="1"/>
        <rFont val="Calibri"/>
        <family val="2"/>
        <scheme val="minor"/>
      </rPr>
      <t>bondsnummer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naam</t>
    </r>
    <r>
      <rPr>
        <sz val="11"/>
        <color theme="1"/>
        <rFont val="Calibri"/>
        <family val="2"/>
        <scheme val="minor"/>
      </rPr>
      <t xml:space="preserve"> en </t>
    </r>
    <r>
      <rPr>
        <b/>
        <sz val="11"/>
        <color theme="1"/>
        <rFont val="Calibri"/>
        <family val="2"/>
        <scheme val="minor"/>
      </rPr>
      <t>gemiddelde</t>
    </r>
    <r>
      <rPr>
        <sz val="11"/>
        <color theme="1"/>
        <rFont val="Calibri"/>
        <family val="2"/>
        <scheme val="minor"/>
      </rPr>
      <t xml:space="preserve"> en </t>
    </r>
    <r>
      <rPr>
        <b/>
        <sz val="11"/>
        <color theme="1"/>
        <rFont val="Calibri"/>
        <family val="2"/>
        <scheme val="minor"/>
      </rPr>
      <t xml:space="preserve">spelsoort </t>
    </r>
    <r>
      <rPr>
        <sz val="11"/>
        <color theme="1"/>
        <rFont val="Calibri"/>
        <family val="2"/>
        <scheme val="minor"/>
      </rPr>
      <t xml:space="preserve"> en/of andere opmerkingen</t>
    </r>
  </si>
  <si>
    <t>het verzoek om de teams op te geven, ondanks alle onzekerheid</t>
  </si>
  <si>
    <t>t.onnie@hotmail.com</t>
  </si>
  <si>
    <t>R. Dibbets</t>
  </si>
  <si>
    <t>wanneer u op een grijs vlak klikt ziet u tegen de rechterbovenhoek een driehoekig pijltje. Klik daarop en klik de gewenste optie aan.</t>
  </si>
  <si>
    <t>Niet Officieel?</t>
  </si>
  <si>
    <t>gemiddelde             2019-2020</t>
  </si>
  <si>
    <t>vul de gele vlakken in…s.v.p.</t>
  </si>
  <si>
    <t>W vSummeren</t>
  </si>
  <si>
    <t xml:space="preserve">Tonnie </t>
  </si>
  <si>
    <t>iwan v Es</t>
  </si>
  <si>
    <t>tonvdwetering@gmail.com</t>
  </si>
  <si>
    <t>wpvansummeren@gmail.com</t>
  </si>
  <si>
    <t>d'n Driehoek</t>
  </si>
  <si>
    <t>café d'n Driehoek</t>
  </si>
  <si>
    <t>Brugstraat 34</t>
  </si>
  <si>
    <t>5382 JD Vinkel</t>
  </si>
  <si>
    <t>073 5321862</t>
  </si>
  <si>
    <t>Timo vd Ven</t>
  </si>
  <si>
    <t>timovandeven_2@hotmail.com</t>
  </si>
  <si>
    <t>iwan.v.es.@gmail.com</t>
  </si>
  <si>
    <t>raydibbets@12move.nl</t>
  </si>
  <si>
    <t>Ton vd Wetering</t>
  </si>
  <si>
    <t>Wilfred Clement</t>
  </si>
  <si>
    <t>Hanny Markus</t>
  </si>
  <si>
    <t>hannymerkus@gmail.com</t>
  </si>
  <si>
    <t>Piet Tilders</t>
  </si>
  <si>
    <t>ptilders@gmail.com</t>
  </si>
  <si>
    <t>club-bondsno</t>
  </si>
  <si>
    <r>
      <rPr>
        <b/>
        <sz val="12"/>
        <color theme="0"/>
        <rFont val="Calibri"/>
        <family val="2"/>
        <scheme val="minor"/>
      </rPr>
      <t>Dit doet u eerst</t>
    </r>
    <r>
      <rPr>
        <sz val="12"/>
        <color theme="0"/>
        <rFont val="Calibri"/>
        <family val="2"/>
        <scheme val="minor"/>
      </rPr>
      <t>: klik op het grote zwarte vlak, er verschijnt net naast de rechterbovenhoek van dit vlak een driehoekje: klik hierop en klik vervolgens op de gewenste spelsoort</t>
    </r>
  </si>
  <si>
    <r>
      <t xml:space="preserve">            opsturen naar :                  </t>
    </r>
    <r>
      <rPr>
        <b/>
        <sz val="14"/>
        <color theme="1"/>
        <rFont val="Calibri"/>
        <family val="2"/>
        <scheme val="minor"/>
      </rPr>
      <t>competitie@knbb-oss.nl</t>
    </r>
  </si>
  <si>
    <t>insturen vóór 1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</si>
</sst>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name val="Verdana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8">
    <xf numFmtId="0" fontId="0" fillId="0" borderId="0" xfId="0"/>
    <xf numFmtId="0" fontId="9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0" fillId="0" borderId="0" xfId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0" fillId="0" borderId="0" xfId="0" applyProtection="1"/>
    <xf numFmtId="0" fontId="8" fillId="0" borderId="0" xfId="0" applyFont="1" applyProtection="1"/>
    <xf numFmtId="0" fontId="0" fillId="0" borderId="25" xfId="0" applyBorder="1" applyProtection="1"/>
    <xf numFmtId="0" fontId="0" fillId="0" borderId="32" xfId="0" applyBorder="1" applyProtection="1"/>
    <xf numFmtId="0" fontId="0" fillId="0" borderId="13" xfId="0" applyBorder="1" applyProtection="1"/>
    <xf numFmtId="0" fontId="0" fillId="0" borderId="25" xfId="0" applyBorder="1" applyAlignment="1" applyProtection="1">
      <alignment horizontal="center"/>
    </xf>
    <xf numFmtId="0" fontId="0" fillId="0" borderId="11" xfId="0" applyBorder="1" applyAlignment="1" applyProtection="1">
      <alignment horizontal="left"/>
    </xf>
    <xf numFmtId="0" fontId="0" fillId="0" borderId="26" xfId="0" applyBorder="1" applyAlignment="1" applyProtection="1">
      <alignment horizontal="center"/>
    </xf>
    <xf numFmtId="0" fontId="0" fillId="5" borderId="39" xfId="0" applyFill="1" applyBorder="1" applyAlignment="1">
      <alignment vertical="top"/>
    </xf>
    <xf numFmtId="0" fontId="8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Alignment="1">
      <alignment horizontal="right"/>
    </xf>
    <xf numFmtId="0" fontId="0" fillId="0" borderId="14" xfId="0" applyBorder="1" applyAlignment="1" applyProtection="1">
      <alignment horizontal="right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13" fillId="0" borderId="40" xfId="0" applyFont="1" applyBorder="1" applyAlignment="1">
      <alignment vertical="top" wrapText="1"/>
    </xf>
    <xf numFmtId="0" fontId="13" fillId="0" borderId="40" xfId="0" applyFont="1" applyBorder="1" applyAlignment="1">
      <alignment horizontal="right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right" vertical="top" wrapText="1"/>
    </xf>
    <xf numFmtId="164" fontId="14" fillId="0" borderId="0" xfId="0" applyNumberFormat="1" applyFont="1" applyAlignment="1">
      <alignment horizontal="right" vertical="top" wrapText="1"/>
    </xf>
    <xf numFmtId="164" fontId="13" fillId="0" borderId="40" xfId="0" applyNumberFormat="1" applyFont="1" applyBorder="1" applyAlignment="1">
      <alignment horizontal="right" vertical="top" wrapText="1"/>
    </xf>
    <xf numFmtId="164" fontId="13" fillId="0" borderId="0" xfId="0" applyNumberFormat="1" applyFont="1" applyAlignment="1">
      <alignment horizontal="right" vertical="top" wrapText="1"/>
    </xf>
    <xf numFmtId="164" fontId="0" fillId="0" borderId="0" xfId="0" applyNumberFormat="1" applyAlignment="1">
      <alignment horizontal="right"/>
    </xf>
    <xf numFmtId="164" fontId="15" fillId="0" borderId="0" xfId="0" applyNumberFormat="1" applyFont="1"/>
    <xf numFmtId="0" fontId="15" fillId="0" borderId="0" xfId="0" applyFont="1"/>
    <xf numFmtId="164" fontId="15" fillId="0" borderId="40" xfId="0" applyNumberFormat="1" applyFont="1" applyBorder="1" applyAlignment="1">
      <alignment horizontal="right" vertical="top" wrapText="1"/>
    </xf>
    <xf numFmtId="164" fontId="15" fillId="0" borderId="0" xfId="0" applyNumberFormat="1" applyFont="1" applyAlignment="1">
      <alignment horizontal="right" vertical="top" wrapText="1"/>
    </xf>
    <xf numFmtId="0" fontId="12" fillId="0" borderId="11" xfId="0" applyFont="1" applyFill="1" applyBorder="1" applyAlignment="1" applyProtection="1">
      <alignment horizontal="left"/>
      <protection locked="0"/>
    </xf>
    <xf numFmtId="0" fontId="12" fillId="0" borderId="16" xfId="0" applyFont="1" applyFill="1" applyBorder="1" applyAlignment="1" applyProtection="1">
      <alignment horizontal="left"/>
      <protection locked="0"/>
    </xf>
    <xf numFmtId="0" fontId="0" fillId="7" borderId="20" xfId="0" applyFill="1" applyBorder="1" applyAlignment="1" applyProtection="1">
      <alignment vertical="top"/>
    </xf>
    <xf numFmtId="0" fontId="0" fillId="7" borderId="21" xfId="0" applyFill="1" applyBorder="1" applyAlignment="1" applyProtection="1">
      <alignment vertical="top"/>
    </xf>
    <xf numFmtId="0" fontId="0" fillId="7" borderId="21" xfId="0" applyFont="1" applyFill="1" applyBorder="1" applyAlignment="1" applyProtection="1">
      <alignment vertical="top" wrapText="1"/>
    </xf>
    <xf numFmtId="0" fontId="0" fillId="7" borderId="21" xfId="0" applyFill="1" applyBorder="1" applyAlignment="1" applyProtection="1">
      <alignment vertical="top" wrapText="1"/>
    </xf>
    <xf numFmtId="0" fontId="0" fillId="7" borderId="24" xfId="0" applyFill="1" applyBorder="1" applyAlignment="1" applyProtection="1">
      <alignment vertical="top"/>
    </xf>
    <xf numFmtId="0" fontId="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1" applyBorder="1" applyAlignment="1">
      <alignment vertical="top"/>
    </xf>
    <xf numFmtId="0" fontId="18" fillId="0" borderId="11" xfId="0" applyFont="1" applyFill="1" applyBorder="1" applyProtection="1">
      <protection locked="0"/>
    </xf>
    <xf numFmtId="0" fontId="18" fillId="0" borderId="16" xfId="0" applyFont="1" applyFill="1" applyBorder="1" applyProtection="1">
      <protection locked="0"/>
    </xf>
    <xf numFmtId="0" fontId="0" fillId="0" borderId="46" xfId="0" applyBorder="1" applyAlignment="1" applyProtection="1">
      <alignment horizontal="left"/>
    </xf>
    <xf numFmtId="0" fontId="0" fillId="0" borderId="47" xfId="0" applyBorder="1" applyProtection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 wrapText="1"/>
    </xf>
    <xf numFmtId="0" fontId="3" fillId="8" borderId="5" xfId="0" applyFont="1" applyFill="1" applyBorder="1" applyAlignment="1" applyProtection="1">
      <alignment horizontal="center" wrapText="1"/>
    </xf>
    <xf numFmtId="0" fontId="3" fillId="8" borderId="12" xfId="0" applyFont="1" applyFill="1" applyBorder="1" applyAlignment="1" applyProtection="1">
      <alignment horizontal="center" wrapText="1"/>
    </xf>
    <xf numFmtId="0" fontId="3" fillId="8" borderId="10" xfId="0" applyFont="1" applyFill="1" applyBorder="1" applyAlignment="1" applyProtection="1">
      <alignment horizontal="center" wrapText="1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2" fillId="0" borderId="16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1" fillId="6" borderId="17" xfId="0" applyFont="1" applyFill="1" applyBorder="1" applyAlignment="1" applyProtection="1">
      <alignment horizontal="right"/>
      <protection locked="0"/>
    </xf>
    <xf numFmtId="0" fontId="11" fillId="6" borderId="18" xfId="0" applyFont="1" applyFill="1" applyBorder="1" applyAlignment="1" applyProtection="1">
      <alignment horizontal="right"/>
      <protection locked="0"/>
    </xf>
    <xf numFmtId="0" fontId="11" fillId="6" borderId="19" xfId="0" applyFont="1" applyFill="1" applyBorder="1" applyAlignment="1" applyProtection="1">
      <alignment horizontal="right"/>
      <protection locked="0"/>
    </xf>
    <xf numFmtId="0" fontId="11" fillId="6" borderId="7" xfId="0" applyFont="1" applyFill="1" applyBorder="1" applyAlignment="1" applyProtection="1">
      <alignment horizontal="right"/>
      <protection locked="0"/>
    </xf>
    <xf numFmtId="0" fontId="11" fillId="6" borderId="6" xfId="0" applyFont="1" applyFill="1" applyBorder="1" applyAlignment="1" applyProtection="1">
      <alignment horizontal="right"/>
      <protection locked="0"/>
    </xf>
    <xf numFmtId="0" fontId="11" fillId="6" borderId="8" xfId="0" applyFont="1" applyFill="1" applyBorder="1" applyAlignment="1" applyProtection="1">
      <alignment horizontal="right"/>
      <protection locked="0"/>
    </xf>
    <xf numFmtId="0" fontId="11" fillId="6" borderId="2" xfId="0" applyFont="1" applyFill="1" applyBorder="1" applyAlignment="1" applyProtection="1">
      <alignment horizontal="right" wrapText="1"/>
      <protection locked="0"/>
    </xf>
    <xf numFmtId="0" fontId="11" fillId="6" borderId="3" xfId="0" applyFont="1" applyFill="1" applyBorder="1" applyAlignment="1" applyProtection="1">
      <alignment horizontal="right" wrapText="1"/>
      <protection locked="0"/>
    </xf>
    <xf numFmtId="0" fontId="10" fillId="2" borderId="1" xfId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</xf>
    <xf numFmtId="0" fontId="0" fillId="7" borderId="2" xfId="0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 vertical="top" wrapText="1"/>
    </xf>
    <xf numFmtId="0" fontId="0" fillId="7" borderId="22" xfId="0" applyFill="1" applyBorder="1" applyAlignment="1" applyProtection="1">
      <alignment horizontal="center" vertical="top"/>
    </xf>
    <xf numFmtId="0" fontId="0" fillId="7" borderId="6" xfId="0" applyFill="1" applyBorder="1" applyAlignment="1" applyProtection="1">
      <alignment horizontal="center" vertical="top"/>
    </xf>
    <xf numFmtId="0" fontId="0" fillId="7" borderId="23" xfId="0" applyFill="1" applyBorder="1" applyAlignment="1" applyProtection="1">
      <alignment horizontal="center" vertical="top"/>
    </xf>
    <xf numFmtId="0" fontId="18" fillId="0" borderId="11" xfId="0" applyFont="1" applyBorder="1" applyAlignment="1" applyProtection="1">
      <alignment horizontal="center"/>
    </xf>
    <xf numFmtId="0" fontId="0" fillId="0" borderId="27" xfId="0" applyBorder="1" applyAlignment="1" applyProtection="1">
      <alignment horizontal="left" vertical="top" wrapText="1"/>
    </xf>
    <xf numFmtId="0" fontId="0" fillId="0" borderId="28" xfId="0" applyBorder="1" applyAlignment="1" applyProtection="1">
      <alignment horizontal="left" vertical="top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left"/>
      <protection locked="0"/>
    </xf>
    <xf numFmtId="0" fontId="0" fillId="2" borderId="45" xfId="0" applyFill="1" applyBorder="1" applyAlignment="1" applyProtection="1">
      <alignment horizontal="left"/>
      <protection locked="0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9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19" fillId="4" borderId="1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2" borderId="36" xfId="0" applyFill="1" applyBorder="1" applyAlignment="1" applyProtection="1">
      <alignment horizontal="center"/>
    </xf>
    <xf numFmtId="0" fontId="0" fillId="2" borderId="37" xfId="0" applyFill="1" applyBorder="1" applyAlignment="1" applyProtection="1">
      <alignment horizontal="center"/>
    </xf>
    <xf numFmtId="0" fontId="0" fillId="2" borderId="38" xfId="0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4" fillId="0" borderId="12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0" fillId="2" borderId="41" xfId="0" applyFill="1" applyBorder="1" applyAlignment="1" applyProtection="1">
      <alignment horizontal="center"/>
    </xf>
    <xf numFmtId="0" fontId="0" fillId="2" borderId="42" xfId="0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</xf>
    <xf numFmtId="0" fontId="0" fillId="2" borderId="34" xfId="0" applyFill="1" applyBorder="1" applyAlignment="1" applyProtection="1">
      <alignment horizontal="center"/>
    </xf>
    <xf numFmtId="0" fontId="0" fillId="2" borderId="33" xfId="0" applyFill="1" applyBorder="1" applyAlignment="1" applyProtection="1">
      <alignment horizontal="center"/>
    </xf>
    <xf numFmtId="0" fontId="0" fillId="2" borderId="35" xfId="0" applyFill="1" applyBorder="1" applyAlignment="1" applyProtection="1">
      <alignment horizontal="center"/>
    </xf>
    <xf numFmtId="0" fontId="17" fillId="2" borderId="34" xfId="0" applyFont="1" applyFill="1" applyBorder="1" applyAlignment="1" applyProtection="1">
      <alignment horizontal="center"/>
    </xf>
    <xf numFmtId="0" fontId="17" fillId="2" borderId="33" xfId="0" applyFont="1" applyFill="1" applyBorder="1" applyAlignment="1" applyProtection="1">
      <alignment horizontal="center"/>
    </xf>
    <xf numFmtId="0" fontId="17" fillId="2" borderId="35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21" fillId="4" borderId="6" xfId="0" applyFont="1" applyFill="1" applyBorder="1" applyAlignment="1" applyProtection="1">
      <alignment horizontal="center" wrapText="1"/>
    </xf>
    <xf numFmtId="0" fontId="22" fillId="4" borderId="6" xfId="0" applyFont="1" applyFill="1" applyBorder="1" applyAlignment="1" applyProtection="1">
      <alignment horizontal="center" wrapText="1"/>
    </xf>
    <xf numFmtId="0" fontId="22" fillId="4" borderId="12" xfId="0" applyFont="1" applyFill="1" applyBorder="1" applyAlignment="1" applyProtection="1">
      <alignment horizontal="center" wrapText="1"/>
    </xf>
    <xf numFmtId="0" fontId="0" fillId="0" borderId="52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6" xfId="0" applyBorder="1" applyAlignment="1" applyProtection="1">
      <alignment horizontal="left"/>
    </xf>
    <xf numFmtId="0" fontId="0" fillId="0" borderId="56" xfId="0" applyBorder="1" applyAlignment="1" applyProtection="1">
      <alignment horizontal="left"/>
    </xf>
    <xf numFmtId="0" fontId="11" fillId="6" borderId="1" xfId="0" applyFont="1" applyFill="1" applyBorder="1" applyAlignment="1" applyProtection="1">
      <alignment horizontal="right"/>
      <protection locked="0"/>
    </xf>
    <xf numFmtId="0" fontId="11" fillId="6" borderId="2" xfId="0" applyFont="1" applyFill="1" applyBorder="1" applyAlignment="1" applyProtection="1">
      <alignment horizontal="right"/>
      <protection locked="0"/>
    </xf>
    <xf numFmtId="0" fontId="11" fillId="6" borderId="3" xfId="0" applyFont="1" applyFill="1" applyBorder="1" applyAlignment="1" applyProtection="1">
      <alignment horizontal="right"/>
      <protection locked="0"/>
    </xf>
    <xf numFmtId="0" fontId="0" fillId="0" borderId="53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55" xfId="0" applyBorder="1" applyAlignment="1" applyProtection="1">
      <alignment horizontal="left"/>
    </xf>
    <xf numFmtId="0" fontId="0" fillId="0" borderId="55" xfId="0" applyBorder="1" applyAlignment="1" applyProtection="1">
      <alignment horizontal="center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6" xfId="0" applyFont="1" applyFill="1" applyBorder="1" applyAlignment="1" applyProtection="1">
      <alignment horizontal="center" vertical="center" wrapText="1"/>
      <protection locked="0"/>
    </xf>
    <xf numFmtId="0" fontId="19" fillId="4" borderId="8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horizontal="center" vertical="center" wrapText="1"/>
      <protection locked="0"/>
    </xf>
    <xf numFmtId="0" fontId="19" fillId="4" borderId="5" xfId="0" applyFont="1" applyFill="1" applyBorder="1" applyAlignment="1" applyProtection="1">
      <alignment horizontal="center" vertical="center" wrapText="1"/>
      <protection locked="0"/>
    </xf>
    <xf numFmtId="0" fontId="19" fillId="4" borderId="9" xfId="0" applyFont="1" applyFill="1" applyBorder="1" applyAlignment="1" applyProtection="1">
      <alignment horizontal="center" vertical="center" wrapText="1"/>
      <protection locked="0"/>
    </xf>
    <xf numFmtId="0" fontId="19" fillId="4" borderId="12" xfId="0" applyFont="1" applyFill="1" applyBorder="1" applyAlignment="1" applyProtection="1">
      <alignment horizontal="center" vertical="center" wrapText="1"/>
      <protection locked="0"/>
    </xf>
    <xf numFmtId="0" fontId="19" fillId="4" borderId="10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right" wrapText="1"/>
      <protection locked="0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3" fillId="8" borderId="4" xfId="0" applyFont="1" applyFill="1" applyBorder="1" applyAlignment="1" applyProtection="1">
      <alignment horizontal="center" wrapText="1"/>
    </xf>
    <xf numFmtId="0" fontId="3" fillId="8" borderId="9" xfId="0" applyFont="1" applyFill="1" applyBorder="1" applyAlignment="1" applyProtection="1">
      <alignment horizontal="center" wrapText="1"/>
    </xf>
    <xf numFmtId="0" fontId="18" fillId="0" borderId="52" xfId="0" applyFont="1" applyBorder="1" applyAlignment="1" applyProtection="1">
      <alignment horizontal="center"/>
    </xf>
    <xf numFmtId="0" fontId="18" fillId="0" borderId="32" xfId="0" applyFont="1" applyBorder="1" applyAlignment="1" applyProtection="1">
      <alignment horizontal="center"/>
    </xf>
    <xf numFmtId="0" fontId="18" fillId="0" borderId="55" xfId="0" applyFont="1" applyBorder="1" applyAlignment="1" applyProtection="1">
      <alignment horizontal="center"/>
    </xf>
    <xf numFmtId="0" fontId="12" fillId="0" borderId="52" xfId="0" applyFont="1" applyBorder="1" applyAlignment="1" applyProtection="1">
      <alignment horizontal="left"/>
    </xf>
    <xf numFmtId="0" fontId="12" fillId="0" borderId="32" xfId="0" applyFont="1" applyBorder="1" applyAlignment="1" applyProtection="1">
      <alignment horizontal="left"/>
    </xf>
    <xf numFmtId="0" fontId="12" fillId="0" borderId="15" xfId="0" applyFont="1" applyBorder="1" applyAlignment="1" applyProtection="1">
      <alignment horizontal="left"/>
    </xf>
    <xf numFmtId="0" fontId="0" fillId="0" borderId="5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10" fillId="2" borderId="2" xfId="1" applyFill="1" applyBorder="1" applyAlignment="1" applyProtection="1">
      <alignment horizontal="center"/>
      <protection locked="0"/>
    </xf>
    <xf numFmtId="0" fontId="10" fillId="2" borderId="3" xfId="1" applyFill="1" applyBorder="1" applyAlignment="1" applyProtection="1">
      <alignment horizontal="center"/>
      <protection locked="0"/>
    </xf>
    <xf numFmtId="0" fontId="0" fillId="7" borderId="53" xfId="0" applyFill="1" applyBorder="1" applyAlignment="1" applyProtection="1">
      <alignment horizontal="center" vertical="top"/>
    </xf>
    <xf numFmtId="0" fontId="0" fillId="7" borderId="47" xfId="0" applyFill="1" applyBorder="1" applyAlignment="1" applyProtection="1">
      <alignment horizontal="center" vertical="top"/>
    </xf>
    <xf numFmtId="0" fontId="0" fillId="7" borderId="54" xfId="0" applyFill="1" applyBorder="1" applyAlignment="1" applyProtection="1">
      <alignment horizontal="center" vertical="top"/>
    </xf>
    <xf numFmtId="0" fontId="0" fillId="7" borderId="53" xfId="0" applyFill="1" applyBorder="1" applyAlignment="1" applyProtection="1">
      <alignment horizontal="center" vertical="top" wrapText="1"/>
    </xf>
    <xf numFmtId="0" fontId="0" fillId="7" borderId="54" xfId="0" applyFill="1" applyBorder="1" applyAlignment="1" applyProtection="1">
      <alignment horizontal="center" vertical="top" wrapText="1"/>
    </xf>
    <xf numFmtId="0" fontId="12" fillId="0" borderId="49" xfId="0" applyFont="1" applyBorder="1" applyAlignment="1" applyProtection="1">
      <alignment horizontal="left"/>
    </xf>
    <xf numFmtId="0" fontId="12" fillId="0" borderId="51" xfId="0" applyFont="1" applyBorder="1" applyAlignment="1" applyProtection="1">
      <alignment horizontal="left"/>
    </xf>
    <xf numFmtId="0" fontId="12" fillId="0" borderId="50" xfId="0" applyFont="1" applyBorder="1" applyAlignment="1" applyProtection="1">
      <alignment horizontal="left"/>
    </xf>
    <xf numFmtId="0" fontId="0" fillId="0" borderId="49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17" fillId="2" borderId="34" xfId="0" applyFont="1" applyFill="1" applyBorder="1" applyAlignment="1" applyProtection="1">
      <alignment horizontal="center"/>
      <protection locked="0"/>
    </xf>
    <xf numFmtId="0" fontId="17" fillId="2" borderId="33" xfId="0" applyFont="1" applyFill="1" applyBorder="1" applyAlignment="1" applyProtection="1">
      <alignment horizontal="center"/>
      <protection locked="0"/>
    </xf>
    <xf numFmtId="0" fontId="17" fillId="2" borderId="35" xfId="0" applyFont="1" applyFill="1" applyBorder="1" applyAlignment="1" applyProtection="1">
      <alignment horizontal="center"/>
      <protection locked="0"/>
    </xf>
    <xf numFmtId="0" fontId="7" fillId="2" borderId="34" xfId="0" applyFont="1" applyFill="1" applyBorder="1" applyAlignment="1" applyProtection="1">
      <alignment horizontal="center"/>
      <protection locked="0"/>
    </xf>
    <xf numFmtId="0" fontId="7" fillId="2" borderId="33" xfId="0" applyFont="1" applyFill="1" applyBorder="1" applyAlignment="1" applyProtection="1">
      <alignment horizontal="center"/>
      <protection locked="0"/>
    </xf>
    <xf numFmtId="0" fontId="7" fillId="2" borderId="35" xfId="0" applyFont="1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21" fillId="4" borderId="12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styles" Target="styles.xml" /><Relationship Id="rId2" Type="http://schemas.openxmlformats.org/officeDocument/2006/relationships/worksheet" Target="worksheets/sheet2.xml" /><Relationship Id="rId16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10" Type="http://schemas.openxmlformats.org/officeDocument/2006/relationships/worksheet" Target="worksheets/sheet10.xml" /><Relationship Id="rId19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350520</xdr:colOff>
      <xdr:row>3</xdr:row>
      <xdr:rowOff>137160</xdr:rowOff>
    </xdr:from>
    <xdr:to>
      <xdr:col>9</xdr:col>
      <xdr:colOff>15240</xdr:colOff>
      <xdr:row>5</xdr:row>
      <xdr:rowOff>114300</xdr:rowOff>
    </xdr:to>
    <xdr:sp macro="" textlink="">
      <xdr:nvSpPr>
        <xdr:cNvPr id="2" name="Stroomdiagram: Samenvoegen 1">
          <a:extLst>
            <a:ext uri="{FF2B5EF4-FFF2-40B4-BE49-F238E27FC236}">
              <a16:creationId xmlns:a16="http://schemas.microsoft.com/office/drawing/2014/main" id="{53744A61-67D3-4DED-83BD-0C2A3C3E5955}"/>
            </a:ext>
          </a:extLst>
        </xdr:cNvPr>
        <xdr:cNvSpPr/>
      </xdr:nvSpPr>
      <xdr:spPr>
        <a:xfrm rot="16200000">
          <a:off x="5501640" y="746760"/>
          <a:ext cx="365760" cy="289560"/>
        </a:xfrm>
        <a:prstGeom prst="flowChartMerg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350520</xdr:colOff>
      <xdr:row>3</xdr:row>
      <xdr:rowOff>137160</xdr:rowOff>
    </xdr:from>
    <xdr:to>
      <xdr:col>9</xdr:col>
      <xdr:colOff>15240</xdr:colOff>
      <xdr:row>5</xdr:row>
      <xdr:rowOff>114300</xdr:rowOff>
    </xdr:to>
    <xdr:sp macro="" textlink="">
      <xdr:nvSpPr>
        <xdr:cNvPr id="2" name="Stroomdiagram: Samenvoegen 1">
          <a:extLst>
            <a:ext uri="{FF2B5EF4-FFF2-40B4-BE49-F238E27FC236}">
              <a16:creationId xmlns:a16="http://schemas.microsoft.com/office/drawing/2014/main" id="{25466263-C347-445D-B5DD-975D9BCEDC66}"/>
            </a:ext>
          </a:extLst>
        </xdr:cNvPr>
        <xdr:cNvSpPr/>
      </xdr:nvSpPr>
      <xdr:spPr>
        <a:xfrm rot="16200000">
          <a:off x="5501640" y="792480"/>
          <a:ext cx="365760" cy="289560"/>
        </a:xfrm>
        <a:prstGeom prst="flowChartMerg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350520</xdr:colOff>
      <xdr:row>3</xdr:row>
      <xdr:rowOff>137160</xdr:rowOff>
    </xdr:from>
    <xdr:to>
      <xdr:col>9</xdr:col>
      <xdr:colOff>15240</xdr:colOff>
      <xdr:row>5</xdr:row>
      <xdr:rowOff>114300</xdr:rowOff>
    </xdr:to>
    <xdr:sp macro="" textlink="">
      <xdr:nvSpPr>
        <xdr:cNvPr id="2" name="Stroomdiagram: Samenvoegen 1">
          <a:extLst>
            <a:ext uri="{FF2B5EF4-FFF2-40B4-BE49-F238E27FC236}">
              <a16:creationId xmlns:a16="http://schemas.microsoft.com/office/drawing/2014/main" id="{FBB50FC5-BCF5-45A3-B6BF-C2F31075F09F}"/>
            </a:ext>
          </a:extLst>
        </xdr:cNvPr>
        <xdr:cNvSpPr/>
      </xdr:nvSpPr>
      <xdr:spPr>
        <a:xfrm rot="16200000">
          <a:off x="5501640" y="792480"/>
          <a:ext cx="365760" cy="289560"/>
        </a:xfrm>
        <a:prstGeom prst="flowChartMerg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350520</xdr:colOff>
      <xdr:row>3</xdr:row>
      <xdr:rowOff>137160</xdr:rowOff>
    </xdr:from>
    <xdr:to>
      <xdr:col>9</xdr:col>
      <xdr:colOff>15240</xdr:colOff>
      <xdr:row>5</xdr:row>
      <xdr:rowOff>114300</xdr:rowOff>
    </xdr:to>
    <xdr:sp macro="" textlink="">
      <xdr:nvSpPr>
        <xdr:cNvPr id="2" name="Stroomdiagram: Samenvoegen 1">
          <a:extLst>
            <a:ext uri="{FF2B5EF4-FFF2-40B4-BE49-F238E27FC236}">
              <a16:creationId xmlns:a16="http://schemas.microsoft.com/office/drawing/2014/main" id="{48D78EFE-0B52-491E-817E-6275E81BADEB}"/>
            </a:ext>
          </a:extLst>
        </xdr:cNvPr>
        <xdr:cNvSpPr/>
      </xdr:nvSpPr>
      <xdr:spPr>
        <a:xfrm rot="16200000">
          <a:off x="5501640" y="792480"/>
          <a:ext cx="365760" cy="289560"/>
        </a:xfrm>
        <a:prstGeom prst="flowChartMerg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350520</xdr:colOff>
      <xdr:row>3</xdr:row>
      <xdr:rowOff>137160</xdr:rowOff>
    </xdr:from>
    <xdr:to>
      <xdr:col>9</xdr:col>
      <xdr:colOff>15240</xdr:colOff>
      <xdr:row>5</xdr:row>
      <xdr:rowOff>114300</xdr:rowOff>
    </xdr:to>
    <xdr:sp macro="" textlink="">
      <xdr:nvSpPr>
        <xdr:cNvPr id="2" name="Stroomdiagram: Samenvoegen 1">
          <a:extLst>
            <a:ext uri="{FF2B5EF4-FFF2-40B4-BE49-F238E27FC236}">
              <a16:creationId xmlns:a16="http://schemas.microsoft.com/office/drawing/2014/main" id="{976F98D3-05E8-4649-AD5D-157013CF08B3}"/>
            </a:ext>
          </a:extLst>
        </xdr:cNvPr>
        <xdr:cNvSpPr/>
      </xdr:nvSpPr>
      <xdr:spPr>
        <a:xfrm rot="16200000">
          <a:off x="5501640" y="792480"/>
          <a:ext cx="365760" cy="289560"/>
        </a:xfrm>
        <a:prstGeom prst="flowChartMerg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350520</xdr:colOff>
      <xdr:row>3</xdr:row>
      <xdr:rowOff>137160</xdr:rowOff>
    </xdr:from>
    <xdr:to>
      <xdr:col>9</xdr:col>
      <xdr:colOff>15240</xdr:colOff>
      <xdr:row>5</xdr:row>
      <xdr:rowOff>114300</xdr:rowOff>
    </xdr:to>
    <xdr:sp macro="" textlink="">
      <xdr:nvSpPr>
        <xdr:cNvPr id="3" name="Stroomdiagram: Samenvoegen 2">
          <a:extLst>
            <a:ext uri="{FF2B5EF4-FFF2-40B4-BE49-F238E27FC236}">
              <a16:creationId xmlns:a16="http://schemas.microsoft.com/office/drawing/2014/main" id="{77D63245-DD32-4770-9179-B155299231CE}"/>
            </a:ext>
          </a:extLst>
        </xdr:cNvPr>
        <xdr:cNvSpPr/>
      </xdr:nvSpPr>
      <xdr:spPr>
        <a:xfrm rot="16200000">
          <a:off x="5501640" y="792480"/>
          <a:ext cx="365760" cy="289560"/>
        </a:xfrm>
        <a:prstGeom prst="flowChartMerg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350520</xdr:colOff>
      <xdr:row>3</xdr:row>
      <xdr:rowOff>137160</xdr:rowOff>
    </xdr:from>
    <xdr:to>
      <xdr:col>9</xdr:col>
      <xdr:colOff>15240</xdr:colOff>
      <xdr:row>5</xdr:row>
      <xdr:rowOff>114300</xdr:rowOff>
    </xdr:to>
    <xdr:sp macro="" textlink="">
      <xdr:nvSpPr>
        <xdr:cNvPr id="2" name="Stroomdiagram: Samenvoegen 1">
          <a:extLst>
            <a:ext uri="{FF2B5EF4-FFF2-40B4-BE49-F238E27FC236}">
              <a16:creationId xmlns:a16="http://schemas.microsoft.com/office/drawing/2014/main" id="{A188A773-6646-4BD3-9DD5-1ACF9FFECD31}"/>
            </a:ext>
          </a:extLst>
        </xdr:cNvPr>
        <xdr:cNvSpPr/>
      </xdr:nvSpPr>
      <xdr:spPr>
        <a:xfrm rot="16200000">
          <a:off x="5501640" y="792480"/>
          <a:ext cx="365760" cy="289560"/>
        </a:xfrm>
        <a:prstGeom prst="flowChartMerg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350520</xdr:colOff>
      <xdr:row>3</xdr:row>
      <xdr:rowOff>137160</xdr:rowOff>
    </xdr:from>
    <xdr:to>
      <xdr:col>9</xdr:col>
      <xdr:colOff>15240</xdr:colOff>
      <xdr:row>5</xdr:row>
      <xdr:rowOff>114300</xdr:rowOff>
    </xdr:to>
    <xdr:sp macro="" textlink="">
      <xdr:nvSpPr>
        <xdr:cNvPr id="2" name="Stroomdiagram: Samenvoegen 1">
          <a:extLst>
            <a:ext uri="{FF2B5EF4-FFF2-40B4-BE49-F238E27FC236}">
              <a16:creationId xmlns:a16="http://schemas.microsoft.com/office/drawing/2014/main" id="{96151F94-172D-43B0-9D9B-D38C29DF6FB9}"/>
            </a:ext>
          </a:extLst>
        </xdr:cNvPr>
        <xdr:cNvSpPr/>
      </xdr:nvSpPr>
      <xdr:spPr>
        <a:xfrm rot="16200000">
          <a:off x="5501640" y="792480"/>
          <a:ext cx="365760" cy="289560"/>
        </a:xfrm>
        <a:prstGeom prst="flowChartMerg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350520</xdr:colOff>
      <xdr:row>3</xdr:row>
      <xdr:rowOff>137160</xdr:rowOff>
    </xdr:from>
    <xdr:to>
      <xdr:col>9</xdr:col>
      <xdr:colOff>15240</xdr:colOff>
      <xdr:row>5</xdr:row>
      <xdr:rowOff>114300</xdr:rowOff>
    </xdr:to>
    <xdr:sp macro="" textlink="">
      <xdr:nvSpPr>
        <xdr:cNvPr id="2" name="Stroomdiagram: Samenvoegen 1">
          <a:extLst>
            <a:ext uri="{FF2B5EF4-FFF2-40B4-BE49-F238E27FC236}">
              <a16:creationId xmlns:a16="http://schemas.microsoft.com/office/drawing/2014/main" id="{54D8AD3D-18BC-4B5B-80F3-98EA2857C829}"/>
            </a:ext>
          </a:extLst>
        </xdr:cNvPr>
        <xdr:cNvSpPr/>
      </xdr:nvSpPr>
      <xdr:spPr>
        <a:xfrm rot="16200000">
          <a:off x="5501640" y="792480"/>
          <a:ext cx="365760" cy="289560"/>
        </a:xfrm>
        <a:prstGeom prst="flowChartMerg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350520</xdr:colOff>
      <xdr:row>3</xdr:row>
      <xdr:rowOff>137160</xdr:rowOff>
    </xdr:from>
    <xdr:to>
      <xdr:col>9</xdr:col>
      <xdr:colOff>15240</xdr:colOff>
      <xdr:row>5</xdr:row>
      <xdr:rowOff>114300</xdr:rowOff>
    </xdr:to>
    <xdr:sp macro="" textlink="">
      <xdr:nvSpPr>
        <xdr:cNvPr id="2" name="Stroomdiagram: Samenvoegen 1">
          <a:extLst>
            <a:ext uri="{FF2B5EF4-FFF2-40B4-BE49-F238E27FC236}">
              <a16:creationId xmlns:a16="http://schemas.microsoft.com/office/drawing/2014/main" id="{44261399-E7F8-43A4-9027-653961F577B1}"/>
            </a:ext>
          </a:extLst>
        </xdr:cNvPr>
        <xdr:cNvSpPr/>
      </xdr:nvSpPr>
      <xdr:spPr>
        <a:xfrm rot="16200000">
          <a:off x="5501640" y="792480"/>
          <a:ext cx="365760" cy="289560"/>
        </a:xfrm>
        <a:prstGeom prst="flowChartMerg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350520</xdr:colOff>
      <xdr:row>3</xdr:row>
      <xdr:rowOff>137160</xdr:rowOff>
    </xdr:from>
    <xdr:to>
      <xdr:col>9</xdr:col>
      <xdr:colOff>15240</xdr:colOff>
      <xdr:row>5</xdr:row>
      <xdr:rowOff>114300</xdr:rowOff>
    </xdr:to>
    <xdr:sp macro="" textlink="">
      <xdr:nvSpPr>
        <xdr:cNvPr id="2" name="Stroomdiagram: Samenvoegen 1">
          <a:extLst>
            <a:ext uri="{FF2B5EF4-FFF2-40B4-BE49-F238E27FC236}">
              <a16:creationId xmlns:a16="http://schemas.microsoft.com/office/drawing/2014/main" id="{9993D63D-A2D6-4F19-94A2-BA785A8C696D}"/>
            </a:ext>
          </a:extLst>
        </xdr:cNvPr>
        <xdr:cNvSpPr/>
      </xdr:nvSpPr>
      <xdr:spPr>
        <a:xfrm rot="16200000">
          <a:off x="5501640" y="792480"/>
          <a:ext cx="365760" cy="289560"/>
        </a:xfrm>
        <a:prstGeom prst="flowChartMerg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350520</xdr:colOff>
      <xdr:row>3</xdr:row>
      <xdr:rowOff>137160</xdr:rowOff>
    </xdr:from>
    <xdr:to>
      <xdr:col>9</xdr:col>
      <xdr:colOff>15240</xdr:colOff>
      <xdr:row>5</xdr:row>
      <xdr:rowOff>114300</xdr:rowOff>
    </xdr:to>
    <xdr:sp macro="" textlink="">
      <xdr:nvSpPr>
        <xdr:cNvPr id="2" name="Stroomdiagram: Samenvoegen 1">
          <a:extLst>
            <a:ext uri="{FF2B5EF4-FFF2-40B4-BE49-F238E27FC236}">
              <a16:creationId xmlns:a16="http://schemas.microsoft.com/office/drawing/2014/main" id="{D3C432AF-79FA-4713-A3AD-DA06727AE841}"/>
            </a:ext>
          </a:extLst>
        </xdr:cNvPr>
        <xdr:cNvSpPr/>
      </xdr:nvSpPr>
      <xdr:spPr>
        <a:xfrm rot="16200000">
          <a:off x="5501640" y="792480"/>
          <a:ext cx="365760" cy="289560"/>
        </a:xfrm>
        <a:prstGeom prst="flowChartMerg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350520</xdr:colOff>
      <xdr:row>3</xdr:row>
      <xdr:rowOff>137160</xdr:rowOff>
    </xdr:from>
    <xdr:to>
      <xdr:col>9</xdr:col>
      <xdr:colOff>15240</xdr:colOff>
      <xdr:row>5</xdr:row>
      <xdr:rowOff>114300</xdr:rowOff>
    </xdr:to>
    <xdr:sp macro="" textlink="">
      <xdr:nvSpPr>
        <xdr:cNvPr id="2" name="Stroomdiagram: Samenvoegen 1">
          <a:extLst>
            <a:ext uri="{FF2B5EF4-FFF2-40B4-BE49-F238E27FC236}">
              <a16:creationId xmlns:a16="http://schemas.microsoft.com/office/drawing/2014/main" id="{1349CC91-C30F-4DCA-B889-60102CD5C399}"/>
            </a:ext>
          </a:extLst>
        </xdr:cNvPr>
        <xdr:cNvSpPr/>
      </xdr:nvSpPr>
      <xdr:spPr>
        <a:xfrm rot="16200000">
          <a:off x="5501640" y="792480"/>
          <a:ext cx="365760" cy="289560"/>
        </a:xfrm>
        <a:prstGeom prst="flowChartMerg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t.onnie@hotmail.com" TargetMode="External" /><Relationship Id="rId13" Type="http://schemas.openxmlformats.org/officeDocument/2006/relationships/hyperlink" Target="mailto:jma.brands@hetnet.nl" TargetMode="External" /><Relationship Id="rId18" Type="http://schemas.openxmlformats.org/officeDocument/2006/relationships/hyperlink" Target="mailto:caf&#233;-govers@home.nl" TargetMode="External" /><Relationship Id="rId26" Type="http://schemas.openxmlformats.org/officeDocument/2006/relationships/hyperlink" Target="mailto:tonvdwetering@gmail.com" TargetMode="External" /><Relationship Id="rId3" Type="http://schemas.openxmlformats.org/officeDocument/2006/relationships/hyperlink" Target="mailto:anitavorsouw@hetnet.nl" TargetMode="External" /><Relationship Id="rId21" Type="http://schemas.openxmlformats.org/officeDocument/2006/relationships/hyperlink" Target="mailto:dgwp16@gmail.com" TargetMode="External" /><Relationship Id="rId7" Type="http://schemas.openxmlformats.org/officeDocument/2006/relationships/hyperlink" Target="mailto:hansreuvers@home.nl" TargetMode="External" /><Relationship Id="rId12" Type="http://schemas.openxmlformats.org/officeDocument/2006/relationships/hyperlink" Target="mailto:anton.smits@home.nl" TargetMode="External" /><Relationship Id="rId17" Type="http://schemas.openxmlformats.org/officeDocument/2006/relationships/hyperlink" Target="mailto:p.vanharen@home.nl" TargetMode="External" /><Relationship Id="rId25" Type="http://schemas.openxmlformats.org/officeDocument/2006/relationships/hyperlink" Target="mailto:wpvansummeren@gmail.com" TargetMode="External" /><Relationship Id="rId2" Type="http://schemas.openxmlformats.org/officeDocument/2006/relationships/hyperlink" Target="mailto:tineke.10@home.nl" TargetMode="External" /><Relationship Id="rId16" Type="http://schemas.openxmlformats.org/officeDocument/2006/relationships/hyperlink" Target="mailto:theodegoeij@hotmail.nl" TargetMode="External" /><Relationship Id="rId20" Type="http://schemas.openxmlformats.org/officeDocument/2006/relationships/hyperlink" Target="mailto:piet.theijssen@home.nl" TargetMode="External" /><Relationship Id="rId29" Type="http://schemas.openxmlformats.org/officeDocument/2006/relationships/hyperlink" Target="mailto:raydibbets@12move.nl" TargetMode="External" /><Relationship Id="rId1" Type="http://schemas.openxmlformats.org/officeDocument/2006/relationships/hyperlink" Target="mailto:info@dnbrouwer.nl" TargetMode="External" /><Relationship Id="rId6" Type="http://schemas.openxmlformats.org/officeDocument/2006/relationships/hyperlink" Target="mailto:henvu@home.nl" TargetMode="External" /><Relationship Id="rId11" Type="http://schemas.openxmlformats.org/officeDocument/2006/relationships/hyperlink" Target="mailto:jeroenvlith@hotmail.com" TargetMode="External" /><Relationship Id="rId24" Type="http://schemas.openxmlformats.org/officeDocument/2006/relationships/hyperlink" Target="mailto:hansvanderrijt@msn.com" TargetMode="External" /><Relationship Id="rId32" Type="http://schemas.openxmlformats.org/officeDocument/2006/relationships/printerSettings" Target="../printerSettings/printerSettings4.bin" /><Relationship Id="rId5" Type="http://schemas.openxmlformats.org/officeDocument/2006/relationships/hyperlink" Target="mailto:DVKHaren@gmail.com" TargetMode="External" /><Relationship Id="rId15" Type="http://schemas.openxmlformats.org/officeDocument/2006/relationships/hyperlink" Target="mailto:harrievanbommel@ziggo.nl" TargetMode="External" /><Relationship Id="rId23" Type="http://schemas.openxmlformats.org/officeDocument/2006/relationships/hyperlink" Target="mailto:john.de.man@tele2.nl" TargetMode="External" /><Relationship Id="rId28" Type="http://schemas.openxmlformats.org/officeDocument/2006/relationships/hyperlink" Target="mailto:iwan.v.es.@gmail.com" TargetMode="External" /><Relationship Id="rId10" Type="http://schemas.openxmlformats.org/officeDocument/2006/relationships/hyperlink" Target="mailto:martgloudemans@ziggo.nl" TargetMode="External" /><Relationship Id="rId19" Type="http://schemas.openxmlformats.org/officeDocument/2006/relationships/hyperlink" Target="mailto:toucheoss@gmail.com" TargetMode="External" /><Relationship Id="rId31" Type="http://schemas.openxmlformats.org/officeDocument/2006/relationships/hyperlink" Target="mailto:ptilders@gmail.com" TargetMode="External" /><Relationship Id="rId4" Type="http://schemas.openxmlformats.org/officeDocument/2006/relationships/hyperlink" Target="mailto:van.bommel@home.nl" TargetMode="External" /><Relationship Id="rId9" Type="http://schemas.openxmlformats.org/officeDocument/2006/relationships/hyperlink" Target="mailto:bvkerkzicht@gmail.com" TargetMode="External" /><Relationship Id="rId14" Type="http://schemas.openxmlformats.org/officeDocument/2006/relationships/hyperlink" Target="mailto:jma.brands@hetnet.nl" TargetMode="External" /><Relationship Id="rId22" Type="http://schemas.openxmlformats.org/officeDocument/2006/relationships/hyperlink" Target="mailto:johnnymegen@hotmail.com" TargetMode="External" /><Relationship Id="rId27" Type="http://schemas.openxmlformats.org/officeDocument/2006/relationships/hyperlink" Target="mailto:timovandeven_2@hotmail.com" TargetMode="External" /><Relationship Id="rId30" Type="http://schemas.openxmlformats.org/officeDocument/2006/relationships/hyperlink" Target="mailto:hannymerkus@gmail.com" TargetMode="Externa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 /><Relationship Id="rId1" Type="http://schemas.openxmlformats.org/officeDocument/2006/relationships/printerSettings" Target="../printerSettings/printerSettings2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showRowColHeaders="0" tabSelected="1" workbookViewId="0">
      <selection activeCell="E5" sqref="E5:I8"/>
    </sheetView>
  </sheetViews>
  <sheetFormatPr defaultColWidth="12.77734375" defaultRowHeight="15" x14ac:dyDescent="0.2"/>
  <cols>
    <col min="1" max="1" width="14.2578125" style="9" customWidth="1"/>
    <col min="2" max="2" width="12.77734375" style="9"/>
    <col min="3" max="3" width="7.26171875" style="9" customWidth="1"/>
    <col min="4" max="4" width="3.765625" style="9" customWidth="1"/>
    <col min="5" max="5" width="12.77734375" style="9"/>
    <col min="6" max="6" width="5.6484375" style="9" customWidth="1"/>
    <col min="7" max="7" width="11.56640625" style="9" customWidth="1"/>
    <col min="8" max="8" width="7.6640625" style="9" customWidth="1"/>
    <col min="9" max="9" width="9.14453125" style="9" customWidth="1"/>
    <col min="10" max="10" width="12.77734375" style="9"/>
    <col min="11" max="11" width="5.78125" style="9" customWidth="1"/>
    <col min="12" max="13" width="12.77734375" style="9"/>
    <col min="14" max="14" width="11.1640625" style="9" customWidth="1"/>
    <col min="15" max="22" width="0" style="9" hidden="1" customWidth="1"/>
    <col min="23" max="16384" width="12.77734375" style="9"/>
  </cols>
  <sheetData>
    <row r="1" spans="1:20" ht="19.5" thickBot="1" x14ac:dyDescent="0.3">
      <c r="A1" s="50" t="s">
        <v>0</v>
      </c>
      <c r="B1" s="51"/>
      <c r="C1" s="51"/>
      <c r="D1" s="51"/>
      <c r="E1" s="51"/>
      <c r="F1" s="52"/>
      <c r="G1" s="55" t="s">
        <v>815</v>
      </c>
      <c r="H1" s="56"/>
      <c r="I1" s="53" t="s">
        <v>846</v>
      </c>
      <c r="J1" s="51"/>
      <c r="K1" s="51"/>
      <c r="L1" s="51"/>
      <c r="M1" s="51"/>
      <c r="N1" s="54"/>
    </row>
    <row r="2" spans="1:20" ht="15" customHeight="1" thickBot="1" x14ac:dyDescent="0.3">
      <c r="A2" s="48" t="s">
        <v>844</v>
      </c>
      <c r="B2" s="63"/>
      <c r="C2" s="64"/>
      <c r="D2" s="65"/>
      <c r="E2" s="49" t="s">
        <v>1</v>
      </c>
      <c r="F2" s="93" t="str">
        <f>B3</f>
        <v/>
      </c>
      <c r="G2" s="94"/>
      <c r="H2" s="94"/>
      <c r="I2" s="95"/>
      <c r="J2" s="61" t="s">
        <v>8</v>
      </c>
      <c r="K2" s="117"/>
      <c r="L2" s="73" t="s">
        <v>20</v>
      </c>
      <c r="M2" s="74"/>
      <c r="N2" s="75"/>
      <c r="P2" s="10" t="s">
        <v>20</v>
      </c>
      <c r="Q2" s="10" t="s">
        <v>20</v>
      </c>
      <c r="R2" s="10" t="s">
        <v>20</v>
      </c>
      <c r="T2" s="18" t="s">
        <v>288</v>
      </c>
    </row>
    <row r="3" spans="1:20" ht="15" customHeight="1" thickBot="1" x14ac:dyDescent="0.3">
      <c r="A3" s="11" t="s">
        <v>1</v>
      </c>
      <c r="B3" s="66" t="str">
        <f>IF(B2="","",VLOOKUP($B$2,D!$A$2:$H$48,2,FALSE))</f>
        <v/>
      </c>
      <c r="C3" s="66"/>
      <c r="D3" s="66"/>
      <c r="E3" s="12" t="s">
        <v>6</v>
      </c>
      <c r="F3" s="99"/>
      <c r="G3" s="100"/>
      <c r="H3" s="110"/>
      <c r="I3" s="110"/>
      <c r="J3" s="61" t="s">
        <v>19</v>
      </c>
      <c r="K3" s="62"/>
      <c r="L3" s="70" t="s">
        <v>20</v>
      </c>
      <c r="M3" s="71"/>
      <c r="N3" s="72"/>
      <c r="P3" s="9" t="s">
        <v>21</v>
      </c>
      <c r="Q3" s="9" t="s">
        <v>25</v>
      </c>
      <c r="R3" s="9" t="s">
        <v>275</v>
      </c>
      <c r="T3" s="19" t="s">
        <v>286</v>
      </c>
    </row>
    <row r="4" spans="1:20" ht="15.75" customHeight="1" thickBot="1" x14ac:dyDescent="0.35">
      <c r="A4" s="11" t="s">
        <v>2</v>
      </c>
      <c r="B4" s="67" t="str">
        <f>IF(B3="","",VLOOKUP($B$2,D!$A$2:$H$48,3,FALSE))</f>
        <v/>
      </c>
      <c r="C4" s="67"/>
      <c r="D4" s="67"/>
      <c r="E4" s="13" t="s">
        <v>5</v>
      </c>
      <c r="F4" s="96"/>
      <c r="G4" s="97"/>
      <c r="H4" s="97"/>
      <c r="I4" s="98"/>
      <c r="J4" s="121"/>
      <c r="K4" s="122"/>
      <c r="L4" s="122"/>
      <c r="M4" s="123"/>
      <c r="N4" s="124"/>
      <c r="P4" s="9" t="s">
        <v>22</v>
      </c>
      <c r="Q4" s="9" t="s">
        <v>26</v>
      </c>
      <c r="R4" s="9" t="s">
        <v>276</v>
      </c>
      <c r="T4" s="19" t="s">
        <v>287</v>
      </c>
    </row>
    <row r="5" spans="1:20" ht="15" customHeight="1" thickBot="1" x14ac:dyDescent="0.3">
      <c r="A5" s="11" t="s">
        <v>4</v>
      </c>
      <c r="B5" s="67" t="str">
        <f>IF(B4="","",VLOOKUP($B$2,D!$A$2:$H$48,4,FALSE))</f>
        <v/>
      </c>
      <c r="C5" s="67"/>
      <c r="D5" s="67"/>
      <c r="E5" s="101" t="s">
        <v>288</v>
      </c>
      <c r="F5" s="102"/>
      <c r="G5" s="102"/>
      <c r="H5" s="102"/>
      <c r="I5" s="103"/>
      <c r="K5" s="125" t="s">
        <v>7</v>
      </c>
      <c r="L5" s="126"/>
      <c r="M5" s="76" t="s">
        <v>20</v>
      </c>
      <c r="N5" s="77"/>
      <c r="P5" s="9" t="s">
        <v>23</v>
      </c>
      <c r="Q5" s="9" t="s">
        <v>28</v>
      </c>
    </row>
    <row r="6" spans="1:20" ht="15" customHeight="1" x14ac:dyDescent="0.2">
      <c r="A6" s="11" t="s">
        <v>284</v>
      </c>
      <c r="B6" s="67" t="str">
        <f>IF(B5="","",VLOOKUP($B$2,D!$A$2:$H$48,5,FALSE))</f>
        <v/>
      </c>
      <c r="C6" s="67"/>
      <c r="D6" s="67"/>
      <c r="E6" s="104"/>
      <c r="F6" s="105"/>
      <c r="G6" s="105"/>
      <c r="H6" s="105"/>
      <c r="I6" s="106"/>
      <c r="J6" s="118"/>
      <c r="K6" s="118"/>
      <c r="L6" s="118"/>
      <c r="M6" s="119"/>
      <c r="N6" s="120"/>
      <c r="P6" s="9" t="s">
        <v>24</v>
      </c>
      <c r="Q6" s="9" t="s">
        <v>27</v>
      </c>
    </row>
    <row r="7" spans="1:20" ht="15" customHeight="1" x14ac:dyDescent="0.2">
      <c r="A7" s="11" t="s">
        <v>3</v>
      </c>
      <c r="B7" s="67" t="str">
        <f>IF(B5="","",VLOOKUP($B$2,D!$A$2:$H$48,6,FALSE))</f>
        <v/>
      </c>
      <c r="C7" s="67"/>
      <c r="D7" s="67"/>
      <c r="E7" s="104"/>
      <c r="F7" s="105"/>
      <c r="G7" s="105"/>
      <c r="H7" s="105"/>
      <c r="I7" s="106"/>
      <c r="J7" s="57"/>
      <c r="K7" s="57"/>
      <c r="L7" s="57"/>
      <c r="M7" s="57"/>
      <c r="N7" s="58"/>
      <c r="Q7" s="9" t="s">
        <v>31</v>
      </c>
    </row>
    <row r="8" spans="1:20" ht="15.75" customHeight="1" thickBot="1" x14ac:dyDescent="0.25">
      <c r="A8" s="11" t="s">
        <v>285</v>
      </c>
      <c r="B8" s="86" t="str">
        <f>IF(B6="","",VLOOKUP($B$2,D!$A$2:$H$48,7,FALSE))</f>
        <v/>
      </c>
      <c r="C8" s="86"/>
      <c r="D8" s="86"/>
      <c r="E8" s="107"/>
      <c r="F8" s="108"/>
      <c r="G8" s="108"/>
      <c r="H8" s="108"/>
      <c r="I8" s="109"/>
      <c r="J8" s="59"/>
      <c r="K8" s="59"/>
      <c r="L8" s="59"/>
      <c r="M8" s="59"/>
      <c r="N8" s="60"/>
      <c r="Q8" s="9" t="s">
        <v>29</v>
      </c>
    </row>
    <row r="9" spans="1:20" ht="15.75" thickBot="1" x14ac:dyDescent="0.25">
      <c r="A9" s="87" t="s">
        <v>16</v>
      </c>
      <c r="B9" s="89" t="str">
        <f>IF(B7="","",VLOOKUP($B$2,D!$A$2:$H$48,8,FALSE))</f>
        <v/>
      </c>
      <c r="C9" s="90"/>
      <c r="D9" s="90"/>
      <c r="E9" s="111" t="s">
        <v>9</v>
      </c>
      <c r="F9" s="112"/>
      <c r="G9" s="112"/>
      <c r="H9" s="112"/>
      <c r="I9" s="112"/>
      <c r="J9" s="113"/>
      <c r="K9" s="78"/>
      <c r="L9" s="64"/>
      <c r="M9" s="64"/>
      <c r="N9" s="65"/>
      <c r="Q9" s="9" t="s">
        <v>30</v>
      </c>
    </row>
    <row r="10" spans="1:20" ht="15.75" thickBot="1" x14ac:dyDescent="0.25">
      <c r="A10" s="88"/>
      <c r="B10" s="91"/>
      <c r="C10" s="92"/>
      <c r="D10" s="92"/>
      <c r="E10" s="114" t="s">
        <v>10</v>
      </c>
      <c r="F10" s="115"/>
      <c r="G10" s="115"/>
      <c r="H10" s="115"/>
      <c r="I10" s="115"/>
      <c r="J10" s="116"/>
      <c r="K10" s="63"/>
      <c r="L10" s="64"/>
      <c r="M10" s="64"/>
      <c r="N10" s="65"/>
    </row>
    <row r="11" spans="1:20" ht="14.25" customHeight="1" thickBot="1" x14ac:dyDescent="0.25">
      <c r="A11" s="79" t="s">
        <v>11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</row>
    <row r="12" spans="1:20" ht="35.25" customHeight="1" x14ac:dyDescent="0.2">
      <c r="A12" s="38"/>
      <c r="B12" s="39" t="s">
        <v>12</v>
      </c>
      <c r="C12" s="83" t="s">
        <v>15</v>
      </c>
      <c r="D12" s="84"/>
      <c r="E12" s="84"/>
      <c r="F12" s="84"/>
      <c r="G12" s="84"/>
      <c r="H12" s="84"/>
      <c r="I12" s="85"/>
      <c r="J12" s="82" t="s">
        <v>822</v>
      </c>
      <c r="K12" s="82"/>
      <c r="L12" s="40" t="s">
        <v>821</v>
      </c>
      <c r="M12" s="41" t="s">
        <v>14</v>
      </c>
      <c r="N12" s="42" t="s">
        <v>13</v>
      </c>
    </row>
    <row r="13" spans="1:20" ht="18.75" x14ac:dyDescent="0.25">
      <c r="A13" s="14">
        <v>1</v>
      </c>
      <c r="B13" s="36"/>
      <c r="C13" s="69" t="str">
        <f>IF(B13="","",(IF($E$5="C",(VLOOKUP(B13,'C'!$A$1:$J$500,2,FALSE)),(VLOOKUP(B13,B!$A$1:$J$500,2,FALSE)))))</f>
        <v/>
      </c>
      <c r="D13" s="69"/>
      <c r="E13" s="69"/>
      <c r="F13" s="69"/>
      <c r="G13" s="69"/>
      <c r="H13" s="69"/>
      <c r="I13" s="69"/>
      <c r="J13" s="67" t="str">
        <f>IF($B13="","",(IF($E$5="C",(VLOOKUP($B13,'C'!$A$1:$J$500,3,FALSE)),(VLOOKUP($B13,B!$A$1:$J$500,3,FALSE)))))</f>
        <v/>
      </c>
      <c r="K13" s="67"/>
      <c r="L13" s="15" t="str">
        <f>IF($B13="","",(IF($E$5="C",(VLOOKUP($B13,'C'!$A$1:$J$500,4,FALSE)),(VLOOKUP($B13,B!$A$1:$J$500,4,FALSE)))))</f>
        <v/>
      </c>
      <c r="M13" s="46" t="s">
        <v>20</v>
      </c>
      <c r="N13" s="21" t="str">
        <f>IF($B13="","",(IF($E$5="C",(VLOOKUP($B13,'C'!$A$1:$J$500,5,FALSE)),(VLOOKUP($B13,B!$A$1:$J$500,5,FALSE)))))</f>
        <v/>
      </c>
    </row>
    <row r="14" spans="1:20" ht="18.75" x14ac:dyDescent="0.25">
      <c r="A14" s="14">
        <v>2</v>
      </c>
      <c r="B14" s="36"/>
      <c r="C14" s="69" t="str">
        <f>IF(B14="","",(IF($E$5="C",(VLOOKUP(B14,'C'!$A$1:$J$500,2,FALSE)),(VLOOKUP(B14,B!$A$1:$J$500,2,FALSE)))))</f>
        <v/>
      </c>
      <c r="D14" s="69"/>
      <c r="E14" s="69"/>
      <c r="F14" s="69"/>
      <c r="G14" s="69"/>
      <c r="H14" s="69"/>
      <c r="I14" s="69"/>
      <c r="J14" s="67" t="str">
        <f>IF($B14="","",(IF($E$5="C",(VLOOKUP($B14,'C'!$A$1:$J$500,3,FALSE)),(VLOOKUP($B14,B!$A$1:$J$500,3,FALSE)))))</f>
        <v/>
      </c>
      <c r="K14" s="67"/>
      <c r="L14" s="15" t="str">
        <f>IF($B14="","",(IF($E$5="C",(VLOOKUP($B14,'C'!$A$1:$J$500,4,FALSE)),(VLOOKUP($B14,B!$A$1:$J$500,4,FALSE)))))</f>
        <v/>
      </c>
      <c r="M14" s="46" t="s">
        <v>20</v>
      </c>
      <c r="N14" s="21" t="str">
        <f>IF($B14="","",(IF($E$5="C",(VLOOKUP($B14,'C'!$A$1:$J$500,5,FALSE)),(VLOOKUP($B14,B!$A$1:$J$500,5,FALSE)))))</f>
        <v/>
      </c>
    </row>
    <row r="15" spans="1:20" ht="18.75" x14ac:dyDescent="0.25">
      <c r="A15" s="14">
        <v>3</v>
      </c>
      <c r="B15" s="36"/>
      <c r="C15" s="69" t="str">
        <f>IF(B15="","",(IF($E$5="C",(VLOOKUP(B15,'C'!$A$1:$J$500,2,FALSE)),(VLOOKUP(B15,B!$A$1:$J$500,2,FALSE)))))</f>
        <v/>
      </c>
      <c r="D15" s="69"/>
      <c r="E15" s="69"/>
      <c r="F15" s="69"/>
      <c r="G15" s="69"/>
      <c r="H15" s="69"/>
      <c r="I15" s="69"/>
      <c r="J15" s="67" t="str">
        <f>IF($B15="","",(IF($E$5="C",(VLOOKUP($B15,'C'!$A$1:$J$500,3,FALSE)),(VLOOKUP($B15,B!$A$1:$J$500,3,FALSE)))))</f>
        <v/>
      </c>
      <c r="K15" s="67"/>
      <c r="L15" s="15" t="str">
        <f>IF($B15="","",(IF($E$5="C",(VLOOKUP($B15,'C'!$A$1:$J$500,4,FALSE)),(VLOOKUP($B15,B!$A$1:$J$500,4,FALSE)))))</f>
        <v/>
      </c>
      <c r="M15" s="46" t="s">
        <v>20</v>
      </c>
      <c r="N15" s="21" t="str">
        <f>IF($B15="","",(IF($E$5="C",(VLOOKUP($B15,'C'!$A$1:$J$500,5,FALSE)),(VLOOKUP($B15,B!$A$1:$J$500,5,FALSE)))))</f>
        <v/>
      </c>
    </row>
    <row r="16" spans="1:20" ht="18.75" x14ac:dyDescent="0.25">
      <c r="A16" s="14">
        <v>4</v>
      </c>
      <c r="B16" s="36"/>
      <c r="C16" s="69" t="str">
        <f>IF(B16="","",(IF($E$5="C",(VLOOKUP(B16,'C'!$A$1:$J$500,2,FALSE)),(VLOOKUP(B16,B!$A$1:$J$500,2,FALSE)))))</f>
        <v/>
      </c>
      <c r="D16" s="69"/>
      <c r="E16" s="69"/>
      <c r="F16" s="69"/>
      <c r="G16" s="69"/>
      <c r="H16" s="69"/>
      <c r="I16" s="69"/>
      <c r="J16" s="67" t="str">
        <f>IF($B16="","",(IF($E$5="C",(VLOOKUP($B16,'C'!$A$1:$J$500,3,FALSE)),(VLOOKUP($B16,B!$A$1:$J$500,3,FALSE)))))</f>
        <v/>
      </c>
      <c r="K16" s="67"/>
      <c r="L16" s="15" t="str">
        <f>IF($B16="","",(IF($E$5="C",(VLOOKUP($B16,'C'!$A$1:$J$500,4,FALSE)),(VLOOKUP($B16,B!$A$1:$J$500,4,FALSE)))))</f>
        <v/>
      </c>
      <c r="M16" s="46" t="s">
        <v>20</v>
      </c>
      <c r="N16" s="21" t="str">
        <f>IF($B16="","",(IF($E$5="C",(VLOOKUP($B16,'C'!$A$1:$J$500,5,FALSE)),(VLOOKUP($B16,B!$A$1:$J$500,5,FALSE)))))</f>
        <v/>
      </c>
    </row>
    <row r="17" spans="1:14" ht="18.75" x14ac:dyDescent="0.25">
      <c r="A17" s="14">
        <v>5</v>
      </c>
      <c r="B17" s="36"/>
      <c r="C17" s="69" t="str">
        <f>IF(B17="","",(IF($E$5="C",(VLOOKUP(B17,'C'!$A$1:$J$500,2,FALSE)),(VLOOKUP(B17,B!$A$1:$J$500,2,FALSE)))))</f>
        <v/>
      </c>
      <c r="D17" s="69"/>
      <c r="E17" s="69"/>
      <c r="F17" s="69"/>
      <c r="G17" s="69"/>
      <c r="H17" s="69"/>
      <c r="I17" s="69"/>
      <c r="J17" s="67" t="str">
        <f>IF($B17="","",(IF($E$5="C",(VLOOKUP($B17,'C'!$A$1:$J$500,3,FALSE)),(VLOOKUP($B17,B!$A$1:$J$500,3,FALSE)))))</f>
        <v/>
      </c>
      <c r="K17" s="67"/>
      <c r="L17" s="15" t="str">
        <f>IF($B17="","",(IF($E$5="C",(VLOOKUP($B17,'C'!$A$1:$J$500,4,FALSE)),(VLOOKUP($B17,B!$A$1:$J$500,4,FALSE)))))</f>
        <v/>
      </c>
      <c r="M17" s="46" t="s">
        <v>20</v>
      </c>
      <c r="N17" s="21" t="str">
        <f>IF($B17="","",(IF($E$5="C",(VLOOKUP($B17,'C'!$A$1:$J$500,5,FALSE)),(VLOOKUP($B17,B!$A$1:$J$500,5,FALSE)))))</f>
        <v/>
      </c>
    </row>
    <row r="18" spans="1:14" ht="18.75" x14ac:dyDescent="0.25">
      <c r="A18" s="14">
        <v>6</v>
      </c>
      <c r="B18" s="36"/>
      <c r="C18" s="69" t="str">
        <f>IF(B18="","",(IF($E$5="C",(VLOOKUP(B18,'C'!$A$1:$J$500,2,FALSE)),(VLOOKUP(B18,B!$A$1:$J$500,2,FALSE)))))</f>
        <v/>
      </c>
      <c r="D18" s="69"/>
      <c r="E18" s="69"/>
      <c r="F18" s="69"/>
      <c r="G18" s="69"/>
      <c r="H18" s="69"/>
      <c r="I18" s="69"/>
      <c r="J18" s="67" t="str">
        <f>IF($B18="","",(IF($E$5="C",(VLOOKUP($B18,'C'!$A$1:$J$500,3,FALSE)),(VLOOKUP($B18,B!$A$1:$J$500,3,FALSE)))))</f>
        <v/>
      </c>
      <c r="K18" s="67"/>
      <c r="L18" s="15" t="str">
        <f>IF($B18="","",(IF($E$5="C",(VLOOKUP($B18,'C'!$A$1:$J$500,4,FALSE)),(VLOOKUP($B18,B!$A$1:$J$500,4,FALSE)))))</f>
        <v/>
      </c>
      <c r="M18" s="46" t="s">
        <v>20</v>
      </c>
      <c r="N18" s="21" t="str">
        <f>IF($B18="","",(IF($E$5="C",(VLOOKUP($B18,'C'!$A$1:$J$500,5,FALSE)),(VLOOKUP($B18,B!$A$1:$J$500,5,FALSE)))))</f>
        <v/>
      </c>
    </row>
    <row r="19" spans="1:14" ht="18.75" x14ac:dyDescent="0.25">
      <c r="A19" s="14">
        <v>7</v>
      </c>
      <c r="B19" s="36"/>
      <c r="C19" s="69" t="str">
        <f>IF(B19="","",(IF($E$5="C",(VLOOKUP(B19,'C'!$A$1:$J$500,2,FALSE)),(VLOOKUP(B19,B!$A$1:$J$500,2,FALSE)))))</f>
        <v/>
      </c>
      <c r="D19" s="69"/>
      <c r="E19" s="69"/>
      <c r="F19" s="69"/>
      <c r="G19" s="69"/>
      <c r="H19" s="69"/>
      <c r="I19" s="69"/>
      <c r="J19" s="67" t="str">
        <f>IF($B19="","",(IF($E$5="C",(VLOOKUP($B19,'C'!$A$1:$J$500,3,FALSE)),(VLOOKUP($B19,B!$A$1:$J$500,3,FALSE)))))</f>
        <v/>
      </c>
      <c r="K19" s="67"/>
      <c r="L19" s="15" t="str">
        <f>IF($B19="","",(IF($E$5="C",(VLOOKUP($B19,'C'!$A$1:$J$500,4,FALSE)),(VLOOKUP($B19,B!$A$1:$J$500,4,FALSE)))))</f>
        <v/>
      </c>
      <c r="M19" s="46" t="s">
        <v>20</v>
      </c>
      <c r="N19" s="21" t="str">
        <f>IF($B19="","",(IF($E$5="C",(VLOOKUP($B19,'C'!$A$1:$J$500,5,FALSE)),(VLOOKUP($B19,B!$A$1:$J$500,5,FALSE)))))</f>
        <v/>
      </c>
    </row>
    <row r="20" spans="1:14" ht="19.5" thickBot="1" x14ac:dyDescent="0.3">
      <c r="A20" s="16">
        <v>8</v>
      </c>
      <c r="B20" s="37"/>
      <c r="C20" s="68" t="str">
        <f>IF(B20="","",(IF($E$5="C",(VLOOKUP(B20,'C'!$A$1:$J$500,2,FALSE)),(VLOOKUP(B20,B!$A$1:$J$500,2,FALSE)))))</f>
        <v/>
      </c>
      <c r="D20" s="68"/>
      <c r="E20" s="68"/>
      <c r="F20" s="68"/>
      <c r="G20" s="68"/>
      <c r="H20" s="68"/>
      <c r="I20" s="68"/>
      <c r="J20" s="67" t="str">
        <f>IF($B20="","",(IF($E$5="C",(VLOOKUP($B20,'C'!$A$1:$J$500,3,FALSE)),(VLOOKUP($B20,B!$A$1:$J$500,3,FALSE)))))</f>
        <v/>
      </c>
      <c r="K20" s="67"/>
      <c r="L20" s="15" t="str">
        <f>IF($B20="","",(IF($E$5="C",(VLOOKUP($B20,'C'!$A$1:$J$500,4,FALSE)),(VLOOKUP($B20,B!$A$1:$J$500,4,FALSE)))))</f>
        <v/>
      </c>
      <c r="M20" s="47" t="s">
        <v>20</v>
      </c>
      <c r="N20" s="21" t="str">
        <f>IF($B20="","",(IF($E$5="C",(VLOOKUP($B20,'C'!$A$1:$J$500,5,FALSE)),(VLOOKUP($B20,B!$A$1:$J$500,5,FALSE)))))</f>
        <v/>
      </c>
    </row>
    <row r="21" spans="1:14" ht="15.75" thickBot="1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11.25" customHeight="1" thickBot="1" x14ac:dyDescent="0.25">
      <c r="A22" s="146" t="s">
        <v>17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8"/>
    </row>
    <row r="23" spans="1:14" x14ac:dyDescent="0.2">
      <c r="A23" s="152" t="s">
        <v>845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</row>
    <row r="24" spans="1:14" ht="15.75" thickBot="1" x14ac:dyDescent="0.25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4" x14ac:dyDescent="0.2">
      <c r="A25" s="137" t="s">
        <v>816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9"/>
    </row>
    <row r="26" spans="1:14" x14ac:dyDescent="0.2">
      <c r="A26" s="140" t="s">
        <v>817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2"/>
    </row>
    <row r="27" spans="1:14" ht="22.9" customHeight="1" x14ac:dyDescent="0.4">
      <c r="A27" s="143" t="s">
        <v>847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5"/>
    </row>
    <row r="28" spans="1:14" ht="13.9" customHeight="1" x14ac:dyDescent="0.2">
      <c r="A28" s="149" t="s">
        <v>823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1"/>
    </row>
    <row r="29" spans="1:14" ht="15.75" thickBot="1" x14ac:dyDescent="0.25">
      <c r="A29" s="128" t="s">
        <v>820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30"/>
    </row>
    <row r="30" spans="1:14" ht="15.75" thickBot="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30"/>
    </row>
    <row r="31" spans="1:14" x14ac:dyDescent="0.2">
      <c r="A31" s="131" t="s">
        <v>18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</row>
    <row r="32" spans="1:14" ht="15.75" thickBot="1" x14ac:dyDescent="0.25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6"/>
    </row>
  </sheetData>
  <sheetProtection algorithmName="SHA-512" hashValue="pqW5TrT7K4F4TpNXfF6rB7lwDqeuHcr5tFHFBXHGBq+9oYVjORoeq7XCbTTEBDfu6y+CHaym9wUSXS2ydy7kVg==" saltValue="ucumSRyzkm9g9oYwMKzZEw==" spinCount="100000" sheet="1" objects="1" scenarios="1"/>
  <mergeCells count="59">
    <mergeCell ref="A21:N21"/>
    <mergeCell ref="A29:N29"/>
    <mergeCell ref="A30:N30"/>
    <mergeCell ref="A31:N32"/>
    <mergeCell ref="A25:N25"/>
    <mergeCell ref="A26:N26"/>
    <mergeCell ref="A27:N27"/>
    <mergeCell ref="A22:N22"/>
    <mergeCell ref="A28:N28"/>
    <mergeCell ref="A23:N24"/>
    <mergeCell ref="B9:D10"/>
    <mergeCell ref="F2:I2"/>
    <mergeCell ref="F4:I4"/>
    <mergeCell ref="F3:G3"/>
    <mergeCell ref="E5:I8"/>
    <mergeCell ref="H3:I3"/>
    <mergeCell ref="E9:J9"/>
    <mergeCell ref="E10:J10"/>
    <mergeCell ref="J2:K2"/>
    <mergeCell ref="B7:D7"/>
    <mergeCell ref="J6:N6"/>
    <mergeCell ref="J4:N4"/>
    <mergeCell ref="B6:D6"/>
    <mergeCell ref="K5:L5"/>
    <mergeCell ref="J15:K15"/>
    <mergeCell ref="J14:K14"/>
    <mergeCell ref="J13:K13"/>
    <mergeCell ref="L3:N3"/>
    <mergeCell ref="L2:N2"/>
    <mergeCell ref="M5:N5"/>
    <mergeCell ref="K9:N9"/>
    <mergeCell ref="K10:N10"/>
    <mergeCell ref="A11:N11"/>
    <mergeCell ref="J12:K12"/>
    <mergeCell ref="C12:I12"/>
    <mergeCell ref="C15:I15"/>
    <mergeCell ref="C14:I14"/>
    <mergeCell ref="C13:I13"/>
    <mergeCell ref="B8:D8"/>
    <mergeCell ref="A9:A10"/>
    <mergeCell ref="C20:I20"/>
    <mergeCell ref="C19:I19"/>
    <mergeCell ref="C18:I18"/>
    <mergeCell ref="C17:I17"/>
    <mergeCell ref="C16:I16"/>
    <mergeCell ref="J20:K20"/>
    <mergeCell ref="J19:K19"/>
    <mergeCell ref="J18:K18"/>
    <mergeCell ref="J17:K17"/>
    <mergeCell ref="J16:K16"/>
    <mergeCell ref="A1:F1"/>
    <mergeCell ref="I1:N1"/>
    <mergeCell ref="G1:H1"/>
    <mergeCell ref="J7:N8"/>
    <mergeCell ref="J3:K3"/>
    <mergeCell ref="B2:D2"/>
    <mergeCell ref="B3:D3"/>
    <mergeCell ref="B4:D4"/>
    <mergeCell ref="B5:D5"/>
  </mergeCells>
  <dataValidations count="4">
    <dataValidation type="list" allowBlank="1" showInputMessage="1" showErrorMessage="1" sqref="L2:N3" xr:uid="{00000000-0002-0000-0000-000000000000}">
      <formula1>$P$2:$P$7</formula1>
    </dataValidation>
    <dataValidation type="list" allowBlank="1" showInputMessage="1" showErrorMessage="1" sqref="M13:M20" xr:uid="{00000000-0002-0000-0000-000002000000}">
      <formula1>$R$2:$R$4</formula1>
    </dataValidation>
    <dataValidation type="list" allowBlank="1" showInputMessage="1" showErrorMessage="1" sqref="M5:N5" xr:uid="{00000000-0002-0000-0000-000001000000}">
      <formula1>$Q$2:$Q$9</formula1>
    </dataValidation>
    <dataValidation type="list" allowBlank="1" showInputMessage="1" showErrorMessage="1" sqref="E5:I8" xr:uid="{770CFAFC-0CD3-4B06-8CAD-28004CA583C7}">
      <formula1>$T$2:$T$4</formula1>
    </dataValidation>
  </dataValidations>
  <pageMargins left="0.39370078740157483" right="0" top="0.39370078740157483" bottom="0.35433070866141736" header="0.31496062992125984" footer="0.31496062992125984"/>
  <pageSetup paperSize="9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0DA1-C640-4D9D-BBC6-0A26E8F589FB}">
  <dimension ref="A1:T32"/>
  <sheetViews>
    <sheetView workbookViewId="0">
      <selection activeCell="E5" sqref="E5:I8"/>
    </sheetView>
  </sheetViews>
  <sheetFormatPr defaultColWidth="12.77734375" defaultRowHeight="15" x14ac:dyDescent="0.2"/>
  <cols>
    <col min="1" max="1" width="14.2578125" style="9" customWidth="1"/>
    <col min="2" max="2" width="12.77734375" style="9"/>
    <col min="3" max="3" width="7.26171875" style="9" customWidth="1"/>
    <col min="4" max="4" width="3.765625" style="9" customWidth="1"/>
    <col min="5" max="5" width="12.77734375" style="9"/>
    <col min="6" max="6" width="5.6484375" style="9" customWidth="1"/>
    <col min="7" max="7" width="11.56640625" style="9" customWidth="1"/>
    <col min="8" max="8" width="7.6640625" style="9" customWidth="1"/>
    <col min="9" max="9" width="9.14453125" style="9" customWidth="1"/>
    <col min="10" max="10" width="12.77734375" style="9"/>
    <col min="11" max="11" width="5.78125" style="9" customWidth="1"/>
    <col min="12" max="13" width="12.77734375" style="9"/>
    <col min="14" max="14" width="11.1640625" style="9" customWidth="1"/>
    <col min="15" max="22" width="0" style="9" hidden="1" customWidth="1"/>
    <col min="23" max="16384" width="12.77734375" style="9"/>
  </cols>
  <sheetData>
    <row r="1" spans="1:20" ht="19.5" thickBot="1" x14ac:dyDescent="0.3">
      <c r="A1" s="50" t="s">
        <v>0</v>
      </c>
      <c r="B1" s="51"/>
      <c r="C1" s="51"/>
      <c r="D1" s="51"/>
      <c r="E1" s="51"/>
      <c r="F1" s="52"/>
      <c r="G1" s="55" t="s">
        <v>815</v>
      </c>
      <c r="H1" s="56"/>
      <c r="I1" s="53" t="s">
        <v>846</v>
      </c>
      <c r="J1" s="51"/>
      <c r="K1" s="51"/>
      <c r="L1" s="51"/>
      <c r="M1" s="51"/>
      <c r="N1" s="54"/>
    </row>
    <row r="2" spans="1:20" ht="15" customHeight="1" thickBot="1" x14ac:dyDescent="0.3">
      <c r="A2" s="48" t="s">
        <v>844</v>
      </c>
      <c r="B2" s="63">
        <f>'team 1'!B2:D2</f>
        <v>0</v>
      </c>
      <c r="C2" s="64"/>
      <c r="D2" s="65"/>
      <c r="E2" s="49" t="s">
        <v>1</v>
      </c>
      <c r="F2" s="93" t="e">
        <f>B3</f>
        <v>#N/A</v>
      </c>
      <c r="G2" s="94"/>
      <c r="H2" s="94"/>
      <c r="I2" s="95"/>
      <c r="J2" s="61" t="s">
        <v>8</v>
      </c>
      <c r="K2" s="117"/>
      <c r="L2" s="73" t="s">
        <v>20</v>
      </c>
      <c r="M2" s="74"/>
      <c r="N2" s="75"/>
      <c r="P2" s="10" t="s">
        <v>20</v>
      </c>
      <c r="Q2" s="10" t="s">
        <v>20</v>
      </c>
      <c r="R2" s="10" t="s">
        <v>20</v>
      </c>
      <c r="T2" s="18" t="s">
        <v>288</v>
      </c>
    </row>
    <row r="3" spans="1:20" ht="15" customHeight="1" thickBot="1" x14ac:dyDescent="0.3">
      <c r="A3" s="11" t="s">
        <v>1</v>
      </c>
      <c r="B3" s="66" t="e">
        <f>IF(B2="","",VLOOKUP($B$2,D!$A$2:$H$48,2,FALSE))</f>
        <v>#N/A</v>
      </c>
      <c r="C3" s="66"/>
      <c r="D3" s="66"/>
      <c r="E3" s="12" t="s">
        <v>6</v>
      </c>
      <c r="F3" s="99"/>
      <c r="G3" s="100"/>
      <c r="H3" s="110"/>
      <c r="I3" s="110"/>
      <c r="J3" s="61" t="s">
        <v>19</v>
      </c>
      <c r="K3" s="62"/>
      <c r="L3" s="70" t="s">
        <v>20</v>
      </c>
      <c r="M3" s="71"/>
      <c r="N3" s="72"/>
      <c r="P3" s="9" t="s">
        <v>21</v>
      </c>
      <c r="Q3" s="9" t="s">
        <v>25</v>
      </c>
      <c r="R3" s="9" t="s">
        <v>275</v>
      </c>
      <c r="T3" s="19" t="s">
        <v>286</v>
      </c>
    </row>
    <row r="4" spans="1:20" ht="15.75" customHeight="1" thickBot="1" x14ac:dyDescent="0.35">
      <c r="A4" s="11" t="s">
        <v>2</v>
      </c>
      <c r="B4" s="67" t="e">
        <f>IF(B3="","",VLOOKUP($B$2,D!$A$2:$H$48,3,FALSE))</f>
        <v>#N/A</v>
      </c>
      <c r="C4" s="67"/>
      <c r="D4" s="67"/>
      <c r="E4" s="13" t="s">
        <v>5</v>
      </c>
      <c r="F4" s="96"/>
      <c r="G4" s="97"/>
      <c r="H4" s="97"/>
      <c r="I4" s="98"/>
      <c r="J4" s="121"/>
      <c r="K4" s="122"/>
      <c r="L4" s="122"/>
      <c r="M4" s="123"/>
      <c r="N4" s="124"/>
      <c r="P4" s="9" t="s">
        <v>22</v>
      </c>
      <c r="Q4" s="9" t="s">
        <v>26</v>
      </c>
      <c r="R4" s="9" t="s">
        <v>276</v>
      </c>
      <c r="T4" s="19" t="s">
        <v>287</v>
      </c>
    </row>
    <row r="5" spans="1:20" ht="15" customHeight="1" thickBot="1" x14ac:dyDescent="0.3">
      <c r="A5" s="11" t="s">
        <v>4</v>
      </c>
      <c r="B5" s="67" t="e">
        <f>IF(B4="","",VLOOKUP($B$2,D!$A$2:$H$48,4,FALSE))</f>
        <v>#N/A</v>
      </c>
      <c r="C5" s="67"/>
      <c r="D5" s="67"/>
      <c r="E5" s="175" t="s">
        <v>288</v>
      </c>
      <c r="F5" s="176"/>
      <c r="G5" s="176"/>
      <c r="H5" s="176"/>
      <c r="I5" s="177"/>
      <c r="K5" s="125" t="s">
        <v>7</v>
      </c>
      <c r="L5" s="126"/>
      <c r="M5" s="76" t="s">
        <v>20</v>
      </c>
      <c r="N5" s="77"/>
      <c r="P5" s="9" t="s">
        <v>23</v>
      </c>
      <c r="Q5" s="9" t="s">
        <v>28</v>
      </c>
    </row>
    <row r="6" spans="1:20" ht="15" customHeight="1" x14ac:dyDescent="0.2">
      <c r="A6" s="11" t="s">
        <v>284</v>
      </c>
      <c r="B6" s="67" t="e">
        <f>IF(B5="","",VLOOKUP($B$2,D!$A$2:$H$48,5,FALSE))</f>
        <v>#N/A</v>
      </c>
      <c r="C6" s="67"/>
      <c r="D6" s="67"/>
      <c r="E6" s="178"/>
      <c r="F6" s="179"/>
      <c r="G6" s="179"/>
      <c r="H6" s="179"/>
      <c r="I6" s="180"/>
      <c r="J6" s="118"/>
      <c r="K6" s="118"/>
      <c r="L6" s="118"/>
      <c r="M6" s="119"/>
      <c r="N6" s="120"/>
      <c r="P6" s="9" t="s">
        <v>24</v>
      </c>
      <c r="Q6" s="9" t="s">
        <v>27</v>
      </c>
    </row>
    <row r="7" spans="1:20" ht="15" customHeight="1" x14ac:dyDescent="0.2">
      <c r="A7" s="11" t="s">
        <v>3</v>
      </c>
      <c r="B7" s="67" t="e">
        <f>IF(B5="","",VLOOKUP($B$2,D!$A$2:$H$48,6,FALSE))</f>
        <v>#N/A</v>
      </c>
      <c r="C7" s="67"/>
      <c r="D7" s="67"/>
      <c r="E7" s="178"/>
      <c r="F7" s="179"/>
      <c r="G7" s="179"/>
      <c r="H7" s="179"/>
      <c r="I7" s="180"/>
      <c r="J7" s="57"/>
      <c r="K7" s="57"/>
      <c r="L7" s="57"/>
      <c r="M7" s="57"/>
      <c r="N7" s="58"/>
      <c r="Q7" s="9" t="s">
        <v>31</v>
      </c>
    </row>
    <row r="8" spans="1:20" ht="15.75" customHeight="1" thickBot="1" x14ac:dyDescent="0.25">
      <c r="A8" s="11" t="s">
        <v>285</v>
      </c>
      <c r="B8" s="86" t="e">
        <f>IF(B6="","",VLOOKUP($B$2,D!$A$2:$H$48,7,FALSE))</f>
        <v>#N/A</v>
      </c>
      <c r="C8" s="86"/>
      <c r="D8" s="86"/>
      <c r="E8" s="181"/>
      <c r="F8" s="182"/>
      <c r="G8" s="182"/>
      <c r="H8" s="182"/>
      <c r="I8" s="183"/>
      <c r="J8" s="59"/>
      <c r="K8" s="59"/>
      <c r="L8" s="59"/>
      <c r="M8" s="59"/>
      <c r="N8" s="60"/>
      <c r="Q8" s="9" t="s">
        <v>29</v>
      </c>
    </row>
    <row r="9" spans="1:20" ht="15.75" thickBot="1" x14ac:dyDescent="0.25">
      <c r="A9" s="87" t="s">
        <v>16</v>
      </c>
      <c r="B9" s="89" t="e">
        <f>IF(B7="","",VLOOKUP($B$2,D!$A$2:$H$48,8,FALSE))</f>
        <v>#N/A</v>
      </c>
      <c r="C9" s="90"/>
      <c r="D9" s="90"/>
      <c r="E9" s="111" t="s">
        <v>9</v>
      </c>
      <c r="F9" s="112"/>
      <c r="G9" s="112"/>
      <c r="H9" s="112"/>
      <c r="I9" s="112"/>
      <c r="J9" s="113"/>
      <c r="K9" s="78"/>
      <c r="L9" s="64"/>
      <c r="M9" s="64"/>
      <c r="N9" s="65"/>
      <c r="Q9" s="9" t="s">
        <v>30</v>
      </c>
    </row>
    <row r="10" spans="1:20" ht="15.75" thickBot="1" x14ac:dyDescent="0.25">
      <c r="A10" s="88"/>
      <c r="B10" s="91"/>
      <c r="C10" s="92"/>
      <c r="D10" s="92"/>
      <c r="E10" s="114" t="s">
        <v>10</v>
      </c>
      <c r="F10" s="115"/>
      <c r="G10" s="115"/>
      <c r="H10" s="115"/>
      <c r="I10" s="115"/>
      <c r="J10" s="116"/>
      <c r="K10" s="63"/>
      <c r="L10" s="64"/>
      <c r="M10" s="64"/>
      <c r="N10" s="65"/>
    </row>
    <row r="11" spans="1:20" ht="14.25" customHeight="1" thickBot="1" x14ac:dyDescent="0.25">
      <c r="A11" s="79" t="s">
        <v>11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</row>
    <row r="12" spans="1:20" ht="35.25" customHeight="1" x14ac:dyDescent="0.2">
      <c r="A12" s="38"/>
      <c r="B12" s="39" t="s">
        <v>12</v>
      </c>
      <c r="C12" s="83" t="s">
        <v>15</v>
      </c>
      <c r="D12" s="84"/>
      <c r="E12" s="84"/>
      <c r="F12" s="84"/>
      <c r="G12" s="84"/>
      <c r="H12" s="84"/>
      <c r="I12" s="85"/>
      <c r="J12" s="82" t="s">
        <v>822</v>
      </c>
      <c r="K12" s="82"/>
      <c r="L12" s="40" t="s">
        <v>821</v>
      </c>
      <c r="M12" s="41" t="s">
        <v>14</v>
      </c>
      <c r="N12" s="42" t="s">
        <v>13</v>
      </c>
    </row>
    <row r="13" spans="1:20" ht="18.75" x14ac:dyDescent="0.25">
      <c r="A13" s="14">
        <v>1</v>
      </c>
      <c r="B13" s="36"/>
      <c r="C13" s="69" t="str">
        <f>IF(B13="","",(IF($E$5="C",(VLOOKUP(B13,'C'!$A$1:$J$500,2,FALSE)),(VLOOKUP(B13,B!$A$1:$J$500,2,FALSE)))))</f>
        <v/>
      </c>
      <c r="D13" s="69"/>
      <c r="E13" s="69"/>
      <c r="F13" s="69"/>
      <c r="G13" s="69"/>
      <c r="H13" s="69"/>
      <c r="I13" s="69"/>
      <c r="J13" s="67" t="str">
        <f>IF($B13="","",(IF($E$5="C",(VLOOKUP($B13,'C'!$A$1:$J$500,3,FALSE)),(VLOOKUP($B13,B!$A$1:$J$500,3,FALSE)))))</f>
        <v/>
      </c>
      <c r="K13" s="67"/>
      <c r="L13" s="15" t="str">
        <f>IF($B13="","",(IF($E$5="C",(VLOOKUP($B13,'C'!$A$1:$J$500,4,FALSE)),(VLOOKUP($B13,B!$A$1:$J$500,4,FALSE)))))</f>
        <v/>
      </c>
      <c r="M13" s="46" t="s">
        <v>20</v>
      </c>
      <c r="N13" s="21" t="str">
        <f>IF($B13="","",(IF($E$5="C",(VLOOKUP($B13,'C'!$A$1:$J$500,5,FALSE)),(VLOOKUP($B13,B!$A$1:$J$500,5,FALSE)))))</f>
        <v/>
      </c>
    </row>
    <row r="14" spans="1:20" ht="18.75" x14ac:dyDescent="0.25">
      <c r="A14" s="14">
        <v>2</v>
      </c>
      <c r="B14" s="36"/>
      <c r="C14" s="69" t="str">
        <f>IF(B14="","",(IF($E$5="C",(VLOOKUP(B14,'C'!$A$1:$J$500,2,FALSE)),(VLOOKUP(B14,B!$A$1:$J$500,2,FALSE)))))</f>
        <v/>
      </c>
      <c r="D14" s="69"/>
      <c r="E14" s="69"/>
      <c r="F14" s="69"/>
      <c r="G14" s="69"/>
      <c r="H14" s="69"/>
      <c r="I14" s="69"/>
      <c r="J14" s="67" t="str">
        <f>IF($B14="","",(IF($E$5="C",(VLOOKUP($B14,'C'!$A$1:$J$500,3,FALSE)),(VLOOKUP($B14,B!$A$1:$J$500,3,FALSE)))))</f>
        <v/>
      </c>
      <c r="K14" s="67"/>
      <c r="L14" s="15" t="str">
        <f>IF($B14="","",(IF($E$5="C",(VLOOKUP($B14,'C'!$A$1:$J$500,4,FALSE)),(VLOOKUP($B14,B!$A$1:$J$500,4,FALSE)))))</f>
        <v/>
      </c>
      <c r="M14" s="46" t="s">
        <v>20</v>
      </c>
      <c r="N14" s="21" t="str">
        <f>IF($B14="","",(IF($E$5="C",(VLOOKUP($B14,'C'!$A$1:$J$500,5,FALSE)),(VLOOKUP($B14,B!$A$1:$J$500,5,FALSE)))))</f>
        <v/>
      </c>
    </row>
    <row r="15" spans="1:20" ht="18.75" x14ac:dyDescent="0.25">
      <c r="A15" s="14">
        <v>3</v>
      </c>
      <c r="B15" s="36"/>
      <c r="C15" s="69" t="str">
        <f>IF(B15="","",(IF($E$5="C",(VLOOKUP(B15,'C'!$A$1:$J$500,2,FALSE)),(VLOOKUP(B15,B!$A$1:$J$500,2,FALSE)))))</f>
        <v/>
      </c>
      <c r="D15" s="69"/>
      <c r="E15" s="69"/>
      <c r="F15" s="69"/>
      <c r="G15" s="69"/>
      <c r="H15" s="69"/>
      <c r="I15" s="69"/>
      <c r="J15" s="67" t="str">
        <f>IF($B15="","",(IF($E$5="C",(VLOOKUP($B15,'C'!$A$1:$J$500,3,FALSE)),(VLOOKUP($B15,B!$A$1:$J$500,3,FALSE)))))</f>
        <v/>
      </c>
      <c r="K15" s="67"/>
      <c r="L15" s="15" t="str">
        <f>IF($B15="","",(IF($E$5="C",(VLOOKUP($B15,'C'!$A$1:$J$500,4,FALSE)),(VLOOKUP($B15,B!$A$1:$J$500,4,FALSE)))))</f>
        <v/>
      </c>
      <c r="M15" s="46" t="s">
        <v>20</v>
      </c>
      <c r="N15" s="21" t="str">
        <f>IF($B15="","",(IF($E$5="C",(VLOOKUP($B15,'C'!$A$1:$J$500,5,FALSE)),(VLOOKUP($B15,B!$A$1:$J$500,5,FALSE)))))</f>
        <v/>
      </c>
    </row>
    <row r="16" spans="1:20" ht="18.75" x14ac:dyDescent="0.25">
      <c r="A16" s="14">
        <v>4</v>
      </c>
      <c r="B16" s="36"/>
      <c r="C16" s="69" t="str">
        <f>IF(B16="","",(IF($E$5="C",(VLOOKUP(B16,'C'!$A$1:$J$500,2,FALSE)),(VLOOKUP(B16,B!$A$1:$J$500,2,FALSE)))))</f>
        <v/>
      </c>
      <c r="D16" s="69"/>
      <c r="E16" s="69"/>
      <c r="F16" s="69"/>
      <c r="G16" s="69"/>
      <c r="H16" s="69"/>
      <c r="I16" s="69"/>
      <c r="J16" s="67" t="str">
        <f>IF($B16="","",(IF($E$5="C",(VLOOKUP($B16,'C'!$A$1:$J$500,3,FALSE)),(VLOOKUP($B16,B!$A$1:$J$500,3,FALSE)))))</f>
        <v/>
      </c>
      <c r="K16" s="67"/>
      <c r="L16" s="15" t="str">
        <f>IF($B16="","",(IF($E$5="C",(VLOOKUP($B16,'C'!$A$1:$J$500,4,FALSE)),(VLOOKUP($B16,B!$A$1:$J$500,4,FALSE)))))</f>
        <v/>
      </c>
      <c r="M16" s="46" t="s">
        <v>20</v>
      </c>
      <c r="N16" s="21" t="str">
        <f>IF($B16="","",(IF($E$5="C",(VLOOKUP($B16,'C'!$A$1:$J$500,5,FALSE)),(VLOOKUP($B16,B!$A$1:$J$500,5,FALSE)))))</f>
        <v/>
      </c>
    </row>
    <row r="17" spans="1:14" ht="18.75" x14ac:dyDescent="0.25">
      <c r="A17" s="14">
        <v>5</v>
      </c>
      <c r="B17" s="36"/>
      <c r="C17" s="69" t="str">
        <f>IF(B17="","",(IF($E$5="C",(VLOOKUP(B17,'C'!$A$1:$J$500,2,FALSE)),(VLOOKUP(B17,B!$A$1:$J$500,2,FALSE)))))</f>
        <v/>
      </c>
      <c r="D17" s="69"/>
      <c r="E17" s="69"/>
      <c r="F17" s="69"/>
      <c r="G17" s="69"/>
      <c r="H17" s="69"/>
      <c r="I17" s="69"/>
      <c r="J17" s="67" t="str">
        <f>IF($B17="","",(IF($E$5="C",(VLOOKUP($B17,'C'!$A$1:$J$500,3,FALSE)),(VLOOKUP($B17,B!$A$1:$J$500,3,FALSE)))))</f>
        <v/>
      </c>
      <c r="K17" s="67"/>
      <c r="L17" s="15" t="str">
        <f>IF($B17="","",(IF($E$5="C",(VLOOKUP($B17,'C'!$A$1:$J$500,4,FALSE)),(VLOOKUP($B17,B!$A$1:$J$500,4,FALSE)))))</f>
        <v/>
      </c>
      <c r="M17" s="46" t="s">
        <v>20</v>
      </c>
      <c r="N17" s="21" t="str">
        <f>IF($B17="","",(IF($E$5="C",(VLOOKUP($B17,'C'!$A$1:$J$500,5,FALSE)),(VLOOKUP($B17,B!$A$1:$J$500,5,FALSE)))))</f>
        <v/>
      </c>
    </row>
    <row r="18" spans="1:14" ht="18.75" x14ac:dyDescent="0.25">
      <c r="A18" s="14">
        <v>6</v>
      </c>
      <c r="B18" s="36"/>
      <c r="C18" s="69" t="str">
        <f>IF(B18="","",(IF($E$5="C",(VLOOKUP(B18,'C'!$A$1:$J$500,2,FALSE)),(VLOOKUP(B18,B!$A$1:$J$500,2,FALSE)))))</f>
        <v/>
      </c>
      <c r="D18" s="69"/>
      <c r="E18" s="69"/>
      <c r="F18" s="69"/>
      <c r="G18" s="69"/>
      <c r="H18" s="69"/>
      <c r="I18" s="69"/>
      <c r="J18" s="67" t="str">
        <f>IF($B18="","",(IF($E$5="C",(VLOOKUP($B18,'C'!$A$1:$J$500,3,FALSE)),(VLOOKUP($B18,B!$A$1:$J$500,3,FALSE)))))</f>
        <v/>
      </c>
      <c r="K18" s="67"/>
      <c r="L18" s="15" t="str">
        <f>IF($B18="","",(IF($E$5="C",(VLOOKUP($B18,'C'!$A$1:$J$500,4,FALSE)),(VLOOKUP($B18,B!$A$1:$J$500,4,FALSE)))))</f>
        <v/>
      </c>
      <c r="M18" s="46" t="s">
        <v>20</v>
      </c>
      <c r="N18" s="21" t="str">
        <f>IF($B18="","",(IF($E$5="C",(VLOOKUP($B18,'C'!$A$1:$J$500,5,FALSE)),(VLOOKUP($B18,B!$A$1:$J$500,5,FALSE)))))</f>
        <v/>
      </c>
    </row>
    <row r="19" spans="1:14" ht="18.75" x14ac:dyDescent="0.25">
      <c r="A19" s="14">
        <v>7</v>
      </c>
      <c r="B19" s="36"/>
      <c r="C19" s="69" t="str">
        <f>IF(B19="","",(IF($E$5="C",(VLOOKUP(B19,'C'!$A$1:$J$500,2,FALSE)),(VLOOKUP(B19,B!$A$1:$J$500,2,FALSE)))))</f>
        <v/>
      </c>
      <c r="D19" s="69"/>
      <c r="E19" s="69"/>
      <c r="F19" s="69"/>
      <c r="G19" s="69"/>
      <c r="H19" s="69"/>
      <c r="I19" s="69"/>
      <c r="J19" s="67" t="str">
        <f>IF($B19="","",(IF($E$5="C",(VLOOKUP($B19,'C'!$A$1:$J$500,3,FALSE)),(VLOOKUP($B19,B!$A$1:$J$500,3,FALSE)))))</f>
        <v/>
      </c>
      <c r="K19" s="67"/>
      <c r="L19" s="15" t="str">
        <f>IF($B19="","",(IF($E$5="C",(VLOOKUP($B19,'C'!$A$1:$J$500,4,FALSE)),(VLOOKUP($B19,B!$A$1:$J$500,4,FALSE)))))</f>
        <v/>
      </c>
      <c r="M19" s="46" t="s">
        <v>20</v>
      </c>
      <c r="N19" s="21" t="str">
        <f>IF($B19="","",(IF($E$5="C",(VLOOKUP($B19,'C'!$A$1:$J$500,5,FALSE)),(VLOOKUP($B19,B!$A$1:$J$500,5,FALSE)))))</f>
        <v/>
      </c>
    </row>
    <row r="20" spans="1:14" ht="19.5" thickBot="1" x14ac:dyDescent="0.3">
      <c r="A20" s="16">
        <v>8</v>
      </c>
      <c r="B20" s="37"/>
      <c r="C20" s="68" t="str">
        <f>IF(B20="","",(IF($E$5="C",(VLOOKUP(B20,'C'!$A$1:$J$500,2,FALSE)),(VLOOKUP(B20,B!$A$1:$J$500,2,FALSE)))))</f>
        <v/>
      </c>
      <c r="D20" s="68"/>
      <c r="E20" s="68"/>
      <c r="F20" s="68"/>
      <c r="G20" s="68"/>
      <c r="H20" s="68"/>
      <c r="I20" s="68"/>
      <c r="J20" s="67" t="str">
        <f>IF($B20="","",(IF($E$5="C",(VLOOKUP($B20,'C'!$A$1:$J$500,3,FALSE)),(VLOOKUP($B20,B!$A$1:$J$500,3,FALSE)))))</f>
        <v/>
      </c>
      <c r="K20" s="67"/>
      <c r="L20" s="15" t="str">
        <f>IF($B20="","",(IF($E$5="C",(VLOOKUP($B20,'C'!$A$1:$J$500,4,FALSE)),(VLOOKUP($B20,B!$A$1:$J$500,4,FALSE)))))</f>
        <v/>
      </c>
      <c r="M20" s="47" t="s">
        <v>20</v>
      </c>
      <c r="N20" s="21" t="str">
        <f>IF($B20="","",(IF($E$5="C",(VLOOKUP($B20,'C'!$A$1:$J$500,5,FALSE)),(VLOOKUP($B20,B!$A$1:$J$500,5,FALSE)))))</f>
        <v/>
      </c>
    </row>
    <row r="21" spans="1:14" ht="15.75" thickBot="1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11.25" customHeight="1" thickBot="1" x14ac:dyDescent="0.25">
      <c r="A22" s="146" t="s">
        <v>17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8"/>
    </row>
    <row r="23" spans="1:14" x14ac:dyDescent="0.2">
      <c r="A23" s="152" t="s">
        <v>845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</row>
    <row r="24" spans="1:14" ht="15.75" thickBot="1" x14ac:dyDescent="0.25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4" x14ac:dyDescent="0.2">
      <c r="A25" s="209" t="s">
        <v>816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1"/>
    </row>
    <row r="26" spans="1:14" x14ac:dyDescent="0.2">
      <c r="A26" s="212" t="s">
        <v>817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4"/>
    </row>
    <row r="27" spans="1:14" ht="22.9" customHeight="1" x14ac:dyDescent="0.4">
      <c r="A27" s="215" t="s">
        <v>847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7"/>
    </row>
    <row r="28" spans="1:14" ht="13.9" customHeight="1" x14ac:dyDescent="0.2">
      <c r="A28" s="225" t="s">
        <v>823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</row>
    <row r="29" spans="1:14" ht="15.75" thickBot="1" x14ac:dyDescent="0.25">
      <c r="A29" s="221" t="s">
        <v>820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3"/>
    </row>
    <row r="30" spans="1:14" ht="15.75" thickBot="1" x14ac:dyDescent="0.25">
      <c r="A30" s="221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3"/>
    </row>
    <row r="31" spans="1:14" x14ac:dyDescent="0.2">
      <c r="A31" s="131" t="s">
        <v>18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</row>
    <row r="32" spans="1:14" ht="15.75" thickBot="1" x14ac:dyDescent="0.25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6"/>
    </row>
  </sheetData>
  <sheetProtection algorithmName="SHA-512" hashValue="tQF8fQeSzldBjy/lX3yQ5abRJWJod0Ttp5NRVNnY0wvoHv3GrXpaxn/Vt1xF8cbZCZouywpeN93JDajWfzzchg==" saltValue="h/GCns6eQwcfpYCf7Firpg==" spinCount="100000" sheet="1" objects="1" scenarios="1"/>
  <mergeCells count="59">
    <mergeCell ref="A28:N28"/>
    <mergeCell ref="A29:N29"/>
    <mergeCell ref="A30:N30"/>
    <mergeCell ref="A23:N24"/>
    <mergeCell ref="A31:N32"/>
    <mergeCell ref="A21:N21"/>
    <mergeCell ref="A22:N22"/>
    <mergeCell ref="A25:N25"/>
    <mergeCell ref="A26:N26"/>
    <mergeCell ref="A27:N27"/>
    <mergeCell ref="C18:I18"/>
    <mergeCell ref="J18:K18"/>
    <mergeCell ref="C19:I19"/>
    <mergeCell ref="J19:K19"/>
    <mergeCell ref="C20:I20"/>
    <mergeCell ref="J20:K20"/>
    <mergeCell ref="C15:I15"/>
    <mergeCell ref="J15:K15"/>
    <mergeCell ref="C16:I16"/>
    <mergeCell ref="J16:K16"/>
    <mergeCell ref="C17:I17"/>
    <mergeCell ref="J17:K17"/>
    <mergeCell ref="C14:I14"/>
    <mergeCell ref="J14:K14"/>
    <mergeCell ref="A9:A10"/>
    <mergeCell ref="B9:D10"/>
    <mergeCell ref="E9:J9"/>
    <mergeCell ref="K9:N9"/>
    <mergeCell ref="E10:J10"/>
    <mergeCell ref="K10:N10"/>
    <mergeCell ref="A11:N11"/>
    <mergeCell ref="C12:I12"/>
    <mergeCell ref="J12:K12"/>
    <mergeCell ref="C13:I13"/>
    <mergeCell ref="J13:K13"/>
    <mergeCell ref="B5:D5"/>
    <mergeCell ref="E5:I8"/>
    <mergeCell ref="K5:L5"/>
    <mergeCell ref="M5:N5"/>
    <mergeCell ref="B6:D6"/>
    <mergeCell ref="J6:N6"/>
    <mergeCell ref="B7:D7"/>
    <mergeCell ref="J7:N8"/>
    <mergeCell ref="B8:D8"/>
    <mergeCell ref="B4:D4"/>
    <mergeCell ref="F4:I4"/>
    <mergeCell ref="J4:N4"/>
    <mergeCell ref="A1:F1"/>
    <mergeCell ref="G1:H1"/>
    <mergeCell ref="I1:N1"/>
    <mergeCell ref="B2:D2"/>
    <mergeCell ref="F2:I2"/>
    <mergeCell ref="J2:K2"/>
    <mergeCell ref="L2:N2"/>
    <mergeCell ref="B3:D3"/>
    <mergeCell ref="F3:G3"/>
    <mergeCell ref="H3:I3"/>
    <mergeCell ref="J3:K3"/>
    <mergeCell ref="L3:N3"/>
  </mergeCells>
  <dataValidations count="4">
    <dataValidation type="list" allowBlank="1" showInputMessage="1" showErrorMessage="1" sqref="E5:I8" xr:uid="{112DDB24-F70E-4EEA-89B0-D4F4320857C4}">
      <formula1>$T$2:$T$4</formula1>
    </dataValidation>
    <dataValidation type="list" allowBlank="1" showInputMessage="1" showErrorMessage="1" sqref="M5:N5" xr:uid="{F01089F4-62EE-4C19-96BA-6E882231DB9B}">
      <formula1>$Q$2:$Q$9</formula1>
    </dataValidation>
    <dataValidation type="list" allowBlank="1" showInputMessage="1" showErrorMessage="1" sqref="M13:M20" xr:uid="{01167C35-2540-4FFC-BAF1-EB433C8F38DE}">
      <formula1>$R$2:$R$4</formula1>
    </dataValidation>
    <dataValidation type="list" allowBlank="1" showInputMessage="1" showErrorMessage="1" sqref="L2:N3" xr:uid="{3A4175DC-86DD-4FDC-ACCE-5553AFB1B925}">
      <formula1>$P$2:$P$7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C1E8-01C3-4062-87A7-A7030D7796D5}">
  <dimension ref="A1:T32"/>
  <sheetViews>
    <sheetView workbookViewId="0">
      <selection activeCell="E5" sqref="E5:I8"/>
    </sheetView>
  </sheetViews>
  <sheetFormatPr defaultColWidth="12.77734375" defaultRowHeight="15" x14ac:dyDescent="0.2"/>
  <cols>
    <col min="1" max="1" width="14.2578125" style="9" customWidth="1"/>
    <col min="2" max="2" width="12.77734375" style="9"/>
    <col min="3" max="3" width="7.26171875" style="9" customWidth="1"/>
    <col min="4" max="4" width="3.765625" style="9" customWidth="1"/>
    <col min="5" max="5" width="12.77734375" style="9"/>
    <col min="6" max="6" width="5.6484375" style="9" customWidth="1"/>
    <col min="7" max="7" width="11.56640625" style="9" customWidth="1"/>
    <col min="8" max="8" width="7.6640625" style="9" customWidth="1"/>
    <col min="9" max="9" width="9.14453125" style="9" customWidth="1"/>
    <col min="10" max="10" width="12.77734375" style="9"/>
    <col min="11" max="11" width="5.78125" style="9" customWidth="1"/>
    <col min="12" max="13" width="12.77734375" style="9"/>
    <col min="14" max="14" width="11.1640625" style="9" customWidth="1"/>
    <col min="15" max="22" width="0" style="9" hidden="1" customWidth="1"/>
    <col min="23" max="16384" width="12.77734375" style="9"/>
  </cols>
  <sheetData>
    <row r="1" spans="1:20" ht="19.5" thickBot="1" x14ac:dyDescent="0.3">
      <c r="A1" s="50" t="s">
        <v>0</v>
      </c>
      <c r="B1" s="51"/>
      <c r="C1" s="51"/>
      <c r="D1" s="51"/>
      <c r="E1" s="51"/>
      <c r="F1" s="52"/>
      <c r="G1" s="55" t="s">
        <v>815</v>
      </c>
      <c r="H1" s="56"/>
      <c r="I1" s="53" t="s">
        <v>846</v>
      </c>
      <c r="J1" s="51"/>
      <c r="K1" s="51"/>
      <c r="L1" s="51"/>
      <c r="M1" s="51"/>
      <c r="N1" s="54"/>
    </row>
    <row r="2" spans="1:20" ht="15" customHeight="1" thickBot="1" x14ac:dyDescent="0.3">
      <c r="A2" s="48" t="s">
        <v>844</v>
      </c>
      <c r="B2" s="63">
        <f>'team 1'!B2:D2</f>
        <v>0</v>
      </c>
      <c r="C2" s="64"/>
      <c r="D2" s="65"/>
      <c r="E2" s="49" t="s">
        <v>1</v>
      </c>
      <c r="F2" s="93" t="e">
        <f>B3</f>
        <v>#N/A</v>
      </c>
      <c r="G2" s="94"/>
      <c r="H2" s="94"/>
      <c r="I2" s="95"/>
      <c r="J2" s="61" t="s">
        <v>8</v>
      </c>
      <c r="K2" s="117"/>
      <c r="L2" s="73" t="s">
        <v>20</v>
      </c>
      <c r="M2" s="74"/>
      <c r="N2" s="75"/>
      <c r="P2" s="10" t="s">
        <v>20</v>
      </c>
      <c r="Q2" s="10" t="s">
        <v>20</v>
      </c>
      <c r="R2" s="10" t="s">
        <v>20</v>
      </c>
      <c r="T2" s="18" t="s">
        <v>288</v>
      </c>
    </row>
    <row r="3" spans="1:20" ht="15" customHeight="1" thickBot="1" x14ac:dyDescent="0.3">
      <c r="A3" s="11" t="s">
        <v>1</v>
      </c>
      <c r="B3" s="66" t="e">
        <f>IF(B2="","",VLOOKUP($B$2,D!$A$2:$H$48,2,FALSE))</f>
        <v>#N/A</v>
      </c>
      <c r="C3" s="66"/>
      <c r="D3" s="66"/>
      <c r="E3" s="12" t="s">
        <v>6</v>
      </c>
      <c r="F3" s="99"/>
      <c r="G3" s="100"/>
      <c r="H3" s="110"/>
      <c r="I3" s="110"/>
      <c r="J3" s="61" t="s">
        <v>19</v>
      </c>
      <c r="K3" s="62"/>
      <c r="L3" s="70" t="s">
        <v>20</v>
      </c>
      <c r="M3" s="71"/>
      <c r="N3" s="72"/>
      <c r="P3" s="9" t="s">
        <v>21</v>
      </c>
      <c r="Q3" s="9" t="s">
        <v>25</v>
      </c>
      <c r="R3" s="9" t="s">
        <v>275</v>
      </c>
      <c r="T3" s="19" t="s">
        <v>286</v>
      </c>
    </row>
    <row r="4" spans="1:20" ht="15.75" customHeight="1" thickBot="1" x14ac:dyDescent="0.35">
      <c r="A4" s="11" t="s">
        <v>2</v>
      </c>
      <c r="B4" s="67" t="e">
        <f>IF(B3="","",VLOOKUP($B$2,D!$A$2:$H$48,3,FALSE))</f>
        <v>#N/A</v>
      </c>
      <c r="C4" s="67"/>
      <c r="D4" s="67"/>
      <c r="E4" s="13" t="s">
        <v>5</v>
      </c>
      <c r="F4" s="96"/>
      <c r="G4" s="97"/>
      <c r="H4" s="97"/>
      <c r="I4" s="98"/>
      <c r="J4" s="121"/>
      <c r="K4" s="122"/>
      <c r="L4" s="122"/>
      <c r="M4" s="123"/>
      <c r="N4" s="124"/>
      <c r="P4" s="9" t="s">
        <v>22</v>
      </c>
      <c r="Q4" s="9" t="s">
        <v>26</v>
      </c>
      <c r="R4" s="9" t="s">
        <v>276</v>
      </c>
      <c r="T4" s="19" t="s">
        <v>287</v>
      </c>
    </row>
    <row r="5" spans="1:20" ht="15" customHeight="1" thickBot="1" x14ac:dyDescent="0.3">
      <c r="A5" s="11" t="s">
        <v>4</v>
      </c>
      <c r="B5" s="67" t="e">
        <f>IF(B4="","",VLOOKUP($B$2,D!$A$2:$H$48,4,FALSE))</f>
        <v>#N/A</v>
      </c>
      <c r="C5" s="67"/>
      <c r="D5" s="67"/>
      <c r="E5" s="175" t="s">
        <v>288</v>
      </c>
      <c r="F5" s="176"/>
      <c r="G5" s="176"/>
      <c r="H5" s="176"/>
      <c r="I5" s="177"/>
      <c r="K5" s="125" t="s">
        <v>7</v>
      </c>
      <c r="L5" s="126"/>
      <c r="M5" s="76" t="s">
        <v>20</v>
      </c>
      <c r="N5" s="77"/>
      <c r="P5" s="9" t="s">
        <v>23</v>
      </c>
      <c r="Q5" s="9" t="s">
        <v>28</v>
      </c>
    </row>
    <row r="6" spans="1:20" ht="15" customHeight="1" x14ac:dyDescent="0.2">
      <c r="A6" s="11" t="s">
        <v>284</v>
      </c>
      <c r="B6" s="67" t="e">
        <f>IF(B5="","",VLOOKUP($B$2,D!$A$2:$H$48,5,FALSE))</f>
        <v>#N/A</v>
      </c>
      <c r="C6" s="67"/>
      <c r="D6" s="67"/>
      <c r="E6" s="178"/>
      <c r="F6" s="179"/>
      <c r="G6" s="179"/>
      <c r="H6" s="179"/>
      <c r="I6" s="180"/>
      <c r="J6" s="118"/>
      <c r="K6" s="118"/>
      <c r="L6" s="118"/>
      <c r="M6" s="119"/>
      <c r="N6" s="120"/>
      <c r="P6" s="9" t="s">
        <v>24</v>
      </c>
      <c r="Q6" s="9" t="s">
        <v>27</v>
      </c>
    </row>
    <row r="7" spans="1:20" ht="15" customHeight="1" x14ac:dyDescent="0.2">
      <c r="A7" s="11" t="s">
        <v>3</v>
      </c>
      <c r="B7" s="67" t="e">
        <f>IF(B5="","",VLOOKUP($B$2,D!$A$2:$H$48,6,FALSE))</f>
        <v>#N/A</v>
      </c>
      <c r="C7" s="67"/>
      <c r="D7" s="67"/>
      <c r="E7" s="178"/>
      <c r="F7" s="179"/>
      <c r="G7" s="179"/>
      <c r="H7" s="179"/>
      <c r="I7" s="180"/>
      <c r="J7" s="57"/>
      <c r="K7" s="57"/>
      <c r="L7" s="57"/>
      <c r="M7" s="57"/>
      <c r="N7" s="58"/>
      <c r="Q7" s="9" t="s">
        <v>31</v>
      </c>
    </row>
    <row r="8" spans="1:20" ht="15.75" customHeight="1" thickBot="1" x14ac:dyDescent="0.25">
      <c r="A8" s="11" t="s">
        <v>285</v>
      </c>
      <c r="B8" s="86" t="e">
        <f>IF(B6="","",VLOOKUP($B$2,D!$A$2:$H$48,7,FALSE))</f>
        <v>#N/A</v>
      </c>
      <c r="C8" s="86"/>
      <c r="D8" s="86"/>
      <c r="E8" s="181"/>
      <c r="F8" s="182"/>
      <c r="G8" s="182"/>
      <c r="H8" s="182"/>
      <c r="I8" s="183"/>
      <c r="J8" s="59"/>
      <c r="K8" s="59"/>
      <c r="L8" s="59"/>
      <c r="M8" s="59"/>
      <c r="N8" s="60"/>
      <c r="Q8" s="9" t="s">
        <v>29</v>
      </c>
    </row>
    <row r="9" spans="1:20" ht="15.75" thickBot="1" x14ac:dyDescent="0.25">
      <c r="A9" s="87" t="s">
        <v>16</v>
      </c>
      <c r="B9" s="89" t="e">
        <f>IF(B7="","",VLOOKUP($B$2,D!$A$2:$H$48,8,FALSE))</f>
        <v>#N/A</v>
      </c>
      <c r="C9" s="90"/>
      <c r="D9" s="90"/>
      <c r="E9" s="111" t="s">
        <v>9</v>
      </c>
      <c r="F9" s="112"/>
      <c r="G9" s="112"/>
      <c r="H9" s="112"/>
      <c r="I9" s="112"/>
      <c r="J9" s="113"/>
      <c r="K9" s="78"/>
      <c r="L9" s="64"/>
      <c r="M9" s="64"/>
      <c r="N9" s="65"/>
      <c r="Q9" s="9" t="s">
        <v>30</v>
      </c>
    </row>
    <row r="10" spans="1:20" ht="15.75" thickBot="1" x14ac:dyDescent="0.25">
      <c r="A10" s="88"/>
      <c r="B10" s="91"/>
      <c r="C10" s="92"/>
      <c r="D10" s="92"/>
      <c r="E10" s="114" t="s">
        <v>10</v>
      </c>
      <c r="F10" s="115"/>
      <c r="G10" s="115"/>
      <c r="H10" s="115"/>
      <c r="I10" s="115"/>
      <c r="J10" s="116"/>
      <c r="K10" s="63"/>
      <c r="L10" s="64"/>
      <c r="M10" s="64"/>
      <c r="N10" s="65"/>
    </row>
    <row r="11" spans="1:20" ht="14.25" customHeight="1" thickBot="1" x14ac:dyDescent="0.25">
      <c r="A11" s="79" t="s">
        <v>11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</row>
    <row r="12" spans="1:20" ht="35.25" customHeight="1" x14ac:dyDescent="0.2">
      <c r="A12" s="38"/>
      <c r="B12" s="39" t="s">
        <v>12</v>
      </c>
      <c r="C12" s="83" t="s">
        <v>15</v>
      </c>
      <c r="D12" s="84"/>
      <c r="E12" s="84"/>
      <c r="F12" s="84"/>
      <c r="G12" s="84"/>
      <c r="H12" s="84"/>
      <c r="I12" s="85"/>
      <c r="J12" s="82" t="s">
        <v>822</v>
      </c>
      <c r="K12" s="82"/>
      <c r="L12" s="40" t="s">
        <v>821</v>
      </c>
      <c r="M12" s="41" t="s">
        <v>14</v>
      </c>
      <c r="N12" s="42" t="s">
        <v>13</v>
      </c>
    </row>
    <row r="13" spans="1:20" ht="18.75" x14ac:dyDescent="0.25">
      <c r="A13" s="14">
        <v>1</v>
      </c>
      <c r="B13" s="36"/>
      <c r="C13" s="69" t="str">
        <f>IF(B13="","",(IF($E$5="C",(VLOOKUP(B13,'C'!$A$1:$J$500,2,FALSE)),(VLOOKUP(B13,B!$A$1:$J$500,2,FALSE)))))</f>
        <v/>
      </c>
      <c r="D13" s="69"/>
      <c r="E13" s="69"/>
      <c r="F13" s="69"/>
      <c r="G13" s="69"/>
      <c r="H13" s="69"/>
      <c r="I13" s="69"/>
      <c r="J13" s="67" t="str">
        <f>IF($B13="","",(IF($E$5="C",(VLOOKUP($B13,'C'!$A$1:$J$500,3,FALSE)),(VLOOKUP($B13,B!$A$1:$J$500,3,FALSE)))))</f>
        <v/>
      </c>
      <c r="K13" s="67"/>
      <c r="L13" s="15" t="str">
        <f>IF($B13="","",(IF($E$5="C",(VLOOKUP($B13,'C'!$A$1:$J$500,4,FALSE)),(VLOOKUP($B13,B!$A$1:$J$500,4,FALSE)))))</f>
        <v/>
      </c>
      <c r="M13" s="46" t="s">
        <v>20</v>
      </c>
      <c r="N13" s="21" t="str">
        <f>IF($B13="","",(IF($E$5="C",(VLOOKUP($B13,'C'!$A$1:$J$500,5,FALSE)),(VLOOKUP($B13,B!$A$1:$J$500,5,FALSE)))))</f>
        <v/>
      </c>
    </row>
    <row r="14" spans="1:20" ht="18.75" x14ac:dyDescent="0.25">
      <c r="A14" s="14">
        <v>2</v>
      </c>
      <c r="B14" s="36"/>
      <c r="C14" s="69" t="str">
        <f>IF(B14="","",(IF($E$5="C",(VLOOKUP(B14,'C'!$A$1:$J$500,2,FALSE)),(VLOOKUP(B14,B!$A$1:$J$500,2,FALSE)))))</f>
        <v/>
      </c>
      <c r="D14" s="69"/>
      <c r="E14" s="69"/>
      <c r="F14" s="69"/>
      <c r="G14" s="69"/>
      <c r="H14" s="69"/>
      <c r="I14" s="69"/>
      <c r="J14" s="67" t="str">
        <f>IF($B14="","",(IF($E$5="C",(VLOOKUP($B14,'C'!$A$1:$J$500,3,FALSE)),(VLOOKUP($B14,B!$A$1:$J$500,3,FALSE)))))</f>
        <v/>
      </c>
      <c r="K14" s="67"/>
      <c r="L14" s="15" t="str">
        <f>IF($B14="","",(IF($E$5="C",(VLOOKUP($B14,'C'!$A$1:$J$500,4,FALSE)),(VLOOKUP($B14,B!$A$1:$J$500,4,FALSE)))))</f>
        <v/>
      </c>
      <c r="M14" s="46" t="s">
        <v>20</v>
      </c>
      <c r="N14" s="21" t="str">
        <f>IF($B14="","",(IF($E$5="C",(VLOOKUP($B14,'C'!$A$1:$J$500,5,FALSE)),(VLOOKUP($B14,B!$A$1:$J$500,5,FALSE)))))</f>
        <v/>
      </c>
    </row>
    <row r="15" spans="1:20" ht="18.75" x14ac:dyDescent="0.25">
      <c r="A15" s="14">
        <v>3</v>
      </c>
      <c r="B15" s="36"/>
      <c r="C15" s="69" t="str">
        <f>IF(B15="","",(IF($E$5="C",(VLOOKUP(B15,'C'!$A$1:$J$500,2,FALSE)),(VLOOKUP(B15,B!$A$1:$J$500,2,FALSE)))))</f>
        <v/>
      </c>
      <c r="D15" s="69"/>
      <c r="E15" s="69"/>
      <c r="F15" s="69"/>
      <c r="G15" s="69"/>
      <c r="H15" s="69"/>
      <c r="I15" s="69"/>
      <c r="J15" s="67" t="str">
        <f>IF($B15="","",(IF($E$5="C",(VLOOKUP($B15,'C'!$A$1:$J$500,3,FALSE)),(VLOOKUP($B15,B!$A$1:$J$500,3,FALSE)))))</f>
        <v/>
      </c>
      <c r="K15" s="67"/>
      <c r="L15" s="15" t="str">
        <f>IF($B15="","",(IF($E$5="C",(VLOOKUP($B15,'C'!$A$1:$J$500,4,FALSE)),(VLOOKUP($B15,B!$A$1:$J$500,4,FALSE)))))</f>
        <v/>
      </c>
      <c r="M15" s="46" t="s">
        <v>20</v>
      </c>
      <c r="N15" s="21" t="str">
        <f>IF($B15="","",(IF($E$5="C",(VLOOKUP($B15,'C'!$A$1:$J$500,5,FALSE)),(VLOOKUP($B15,B!$A$1:$J$500,5,FALSE)))))</f>
        <v/>
      </c>
    </row>
    <row r="16" spans="1:20" ht="18.75" x14ac:dyDescent="0.25">
      <c r="A16" s="14">
        <v>4</v>
      </c>
      <c r="B16" s="36"/>
      <c r="C16" s="69" t="str">
        <f>IF(B16="","",(IF($E$5="C",(VLOOKUP(B16,'C'!$A$1:$J$500,2,FALSE)),(VLOOKUP(B16,B!$A$1:$J$500,2,FALSE)))))</f>
        <v/>
      </c>
      <c r="D16" s="69"/>
      <c r="E16" s="69"/>
      <c r="F16" s="69"/>
      <c r="G16" s="69"/>
      <c r="H16" s="69"/>
      <c r="I16" s="69"/>
      <c r="J16" s="67" t="str">
        <f>IF($B16="","",(IF($E$5="C",(VLOOKUP($B16,'C'!$A$1:$J$500,3,FALSE)),(VLOOKUP($B16,B!$A$1:$J$500,3,FALSE)))))</f>
        <v/>
      </c>
      <c r="K16" s="67"/>
      <c r="L16" s="15" t="str">
        <f>IF($B16="","",(IF($E$5="C",(VLOOKUP($B16,'C'!$A$1:$J$500,4,FALSE)),(VLOOKUP($B16,B!$A$1:$J$500,4,FALSE)))))</f>
        <v/>
      </c>
      <c r="M16" s="46" t="s">
        <v>20</v>
      </c>
      <c r="N16" s="21" t="str">
        <f>IF($B16="","",(IF($E$5="C",(VLOOKUP($B16,'C'!$A$1:$J$500,5,FALSE)),(VLOOKUP($B16,B!$A$1:$J$500,5,FALSE)))))</f>
        <v/>
      </c>
    </row>
    <row r="17" spans="1:14" ht="18.75" x14ac:dyDescent="0.25">
      <c r="A17" s="14">
        <v>5</v>
      </c>
      <c r="B17" s="36"/>
      <c r="C17" s="69" t="str">
        <f>IF(B17="","",(IF($E$5="C",(VLOOKUP(B17,'C'!$A$1:$J$500,2,FALSE)),(VLOOKUP(B17,B!$A$1:$J$500,2,FALSE)))))</f>
        <v/>
      </c>
      <c r="D17" s="69"/>
      <c r="E17" s="69"/>
      <c r="F17" s="69"/>
      <c r="G17" s="69"/>
      <c r="H17" s="69"/>
      <c r="I17" s="69"/>
      <c r="J17" s="67" t="str">
        <f>IF($B17="","",(IF($E$5="C",(VLOOKUP($B17,'C'!$A$1:$J$500,3,FALSE)),(VLOOKUP($B17,B!$A$1:$J$500,3,FALSE)))))</f>
        <v/>
      </c>
      <c r="K17" s="67"/>
      <c r="L17" s="15" t="str">
        <f>IF($B17="","",(IF($E$5="C",(VLOOKUP($B17,'C'!$A$1:$J$500,4,FALSE)),(VLOOKUP($B17,B!$A$1:$J$500,4,FALSE)))))</f>
        <v/>
      </c>
      <c r="M17" s="46" t="s">
        <v>20</v>
      </c>
      <c r="N17" s="21" t="str">
        <f>IF($B17="","",(IF($E$5="C",(VLOOKUP($B17,'C'!$A$1:$J$500,5,FALSE)),(VLOOKUP($B17,B!$A$1:$J$500,5,FALSE)))))</f>
        <v/>
      </c>
    </row>
    <row r="18" spans="1:14" ht="18.75" x14ac:dyDescent="0.25">
      <c r="A18" s="14">
        <v>6</v>
      </c>
      <c r="B18" s="36"/>
      <c r="C18" s="69" t="str">
        <f>IF(B18="","",(IF($E$5="C",(VLOOKUP(B18,'C'!$A$1:$J$500,2,FALSE)),(VLOOKUP(B18,B!$A$1:$J$500,2,FALSE)))))</f>
        <v/>
      </c>
      <c r="D18" s="69"/>
      <c r="E18" s="69"/>
      <c r="F18" s="69"/>
      <c r="G18" s="69"/>
      <c r="H18" s="69"/>
      <c r="I18" s="69"/>
      <c r="J18" s="67" t="str">
        <f>IF($B18="","",(IF($E$5="C",(VLOOKUP($B18,'C'!$A$1:$J$500,3,FALSE)),(VLOOKUP($B18,B!$A$1:$J$500,3,FALSE)))))</f>
        <v/>
      </c>
      <c r="K18" s="67"/>
      <c r="L18" s="15" t="str">
        <f>IF($B18="","",(IF($E$5="C",(VLOOKUP($B18,'C'!$A$1:$J$500,4,FALSE)),(VLOOKUP($B18,B!$A$1:$J$500,4,FALSE)))))</f>
        <v/>
      </c>
      <c r="M18" s="46" t="s">
        <v>20</v>
      </c>
      <c r="N18" s="21" t="str">
        <f>IF($B18="","",(IF($E$5="C",(VLOOKUP($B18,'C'!$A$1:$J$500,5,FALSE)),(VLOOKUP($B18,B!$A$1:$J$500,5,FALSE)))))</f>
        <v/>
      </c>
    </row>
    <row r="19" spans="1:14" ht="18.75" x14ac:dyDescent="0.25">
      <c r="A19" s="14">
        <v>7</v>
      </c>
      <c r="B19" s="36"/>
      <c r="C19" s="69" t="str">
        <f>IF(B19="","",(IF($E$5="C",(VLOOKUP(B19,'C'!$A$1:$J$500,2,FALSE)),(VLOOKUP(B19,B!$A$1:$J$500,2,FALSE)))))</f>
        <v/>
      </c>
      <c r="D19" s="69"/>
      <c r="E19" s="69"/>
      <c r="F19" s="69"/>
      <c r="G19" s="69"/>
      <c r="H19" s="69"/>
      <c r="I19" s="69"/>
      <c r="J19" s="67" t="str">
        <f>IF($B19="","",(IF($E$5="C",(VLOOKUP($B19,'C'!$A$1:$J$500,3,FALSE)),(VLOOKUP($B19,B!$A$1:$J$500,3,FALSE)))))</f>
        <v/>
      </c>
      <c r="K19" s="67"/>
      <c r="L19" s="15" t="str">
        <f>IF($B19="","",(IF($E$5="C",(VLOOKUP($B19,'C'!$A$1:$J$500,4,FALSE)),(VLOOKUP($B19,B!$A$1:$J$500,4,FALSE)))))</f>
        <v/>
      </c>
      <c r="M19" s="46" t="s">
        <v>20</v>
      </c>
      <c r="N19" s="21" t="str">
        <f>IF($B19="","",(IF($E$5="C",(VLOOKUP($B19,'C'!$A$1:$J$500,5,FALSE)),(VLOOKUP($B19,B!$A$1:$J$500,5,FALSE)))))</f>
        <v/>
      </c>
    </row>
    <row r="20" spans="1:14" ht="19.5" thickBot="1" x14ac:dyDescent="0.3">
      <c r="A20" s="16">
        <v>8</v>
      </c>
      <c r="B20" s="37"/>
      <c r="C20" s="68" t="str">
        <f>IF(B20="","",(IF($E$5="C",(VLOOKUP(B20,'C'!$A$1:$J$500,2,FALSE)),(VLOOKUP(B20,B!$A$1:$J$500,2,FALSE)))))</f>
        <v/>
      </c>
      <c r="D20" s="68"/>
      <c r="E20" s="68"/>
      <c r="F20" s="68"/>
      <c r="G20" s="68"/>
      <c r="H20" s="68"/>
      <c r="I20" s="68"/>
      <c r="J20" s="67" t="str">
        <f>IF($B20="","",(IF($E$5="C",(VLOOKUP($B20,'C'!$A$1:$J$500,3,FALSE)),(VLOOKUP($B20,B!$A$1:$J$500,3,FALSE)))))</f>
        <v/>
      </c>
      <c r="K20" s="67"/>
      <c r="L20" s="15" t="str">
        <f>IF($B20="","",(IF($E$5="C",(VLOOKUP($B20,'C'!$A$1:$J$500,4,FALSE)),(VLOOKUP($B20,B!$A$1:$J$500,4,FALSE)))))</f>
        <v/>
      </c>
      <c r="M20" s="47" t="s">
        <v>20</v>
      </c>
      <c r="N20" s="21" t="str">
        <f>IF($B20="","",(IF($E$5="C",(VLOOKUP($B20,'C'!$A$1:$J$500,5,FALSE)),(VLOOKUP($B20,B!$A$1:$J$500,5,FALSE)))))</f>
        <v/>
      </c>
    </row>
    <row r="21" spans="1:14" ht="15.75" thickBot="1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11.25" customHeight="1" thickBot="1" x14ac:dyDescent="0.25">
      <c r="A22" s="146" t="s">
        <v>17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8"/>
    </row>
    <row r="23" spans="1:14" x14ac:dyDescent="0.2">
      <c r="A23" s="152" t="s">
        <v>845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</row>
    <row r="24" spans="1:14" ht="15.75" thickBot="1" x14ac:dyDescent="0.25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4" x14ac:dyDescent="0.2">
      <c r="A25" s="209" t="s">
        <v>816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1"/>
    </row>
    <row r="26" spans="1:14" x14ac:dyDescent="0.2">
      <c r="A26" s="212" t="s">
        <v>817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4"/>
    </row>
    <row r="27" spans="1:14" ht="22.9" customHeight="1" x14ac:dyDescent="0.4">
      <c r="A27" s="215" t="s">
        <v>847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7"/>
    </row>
    <row r="28" spans="1:14" ht="13.9" customHeight="1" x14ac:dyDescent="0.2">
      <c r="A28" s="225" t="s">
        <v>823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</row>
    <row r="29" spans="1:14" ht="15.75" thickBot="1" x14ac:dyDescent="0.25">
      <c r="A29" s="221" t="s">
        <v>820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3"/>
    </row>
    <row r="30" spans="1:14" ht="15.75" thickBot="1" x14ac:dyDescent="0.25">
      <c r="A30" s="221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3"/>
    </row>
    <row r="31" spans="1:14" x14ac:dyDescent="0.2">
      <c r="A31" s="131" t="s">
        <v>18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</row>
    <row r="32" spans="1:14" ht="15.75" thickBot="1" x14ac:dyDescent="0.25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6"/>
    </row>
  </sheetData>
  <sheetProtection algorithmName="SHA-512" hashValue="hE/1r8ofSlIQ+olxF5cORZIow+JhWiC/wjl/h9MEQw5m58Rqz4+vPovuSCpWB+CdIrzJHbYGz79AzqjEZTHYAw==" saltValue="skr3lct+FtYO35mOjJnp1w==" spinCount="100000" sheet="1" objects="1" scenarios="1"/>
  <mergeCells count="59">
    <mergeCell ref="A28:N28"/>
    <mergeCell ref="A29:N29"/>
    <mergeCell ref="A30:N30"/>
    <mergeCell ref="A23:N24"/>
    <mergeCell ref="A31:N32"/>
    <mergeCell ref="A21:N21"/>
    <mergeCell ref="A22:N22"/>
    <mergeCell ref="A25:N25"/>
    <mergeCell ref="A26:N26"/>
    <mergeCell ref="A27:N27"/>
    <mergeCell ref="C18:I18"/>
    <mergeCell ref="J18:K18"/>
    <mergeCell ref="C19:I19"/>
    <mergeCell ref="J19:K19"/>
    <mergeCell ref="C20:I20"/>
    <mergeCell ref="J20:K20"/>
    <mergeCell ref="C15:I15"/>
    <mergeCell ref="J15:K15"/>
    <mergeCell ref="C16:I16"/>
    <mergeCell ref="J16:K16"/>
    <mergeCell ref="C17:I17"/>
    <mergeCell ref="J17:K17"/>
    <mergeCell ref="C14:I14"/>
    <mergeCell ref="J14:K14"/>
    <mergeCell ref="A9:A10"/>
    <mergeCell ref="B9:D10"/>
    <mergeCell ref="E9:J9"/>
    <mergeCell ref="K9:N9"/>
    <mergeCell ref="E10:J10"/>
    <mergeCell ref="K10:N10"/>
    <mergeCell ref="A11:N11"/>
    <mergeCell ref="C12:I12"/>
    <mergeCell ref="J12:K12"/>
    <mergeCell ref="C13:I13"/>
    <mergeCell ref="J13:K13"/>
    <mergeCell ref="B5:D5"/>
    <mergeCell ref="E5:I8"/>
    <mergeCell ref="K5:L5"/>
    <mergeCell ref="M5:N5"/>
    <mergeCell ref="B6:D6"/>
    <mergeCell ref="J6:N6"/>
    <mergeCell ref="B7:D7"/>
    <mergeCell ref="J7:N8"/>
    <mergeCell ref="B8:D8"/>
    <mergeCell ref="B4:D4"/>
    <mergeCell ref="F4:I4"/>
    <mergeCell ref="J4:N4"/>
    <mergeCell ref="A1:F1"/>
    <mergeCell ref="G1:H1"/>
    <mergeCell ref="I1:N1"/>
    <mergeCell ref="B2:D2"/>
    <mergeCell ref="F2:I2"/>
    <mergeCell ref="J2:K2"/>
    <mergeCell ref="L2:N2"/>
    <mergeCell ref="B3:D3"/>
    <mergeCell ref="F3:G3"/>
    <mergeCell ref="H3:I3"/>
    <mergeCell ref="J3:K3"/>
    <mergeCell ref="L3:N3"/>
  </mergeCells>
  <dataValidations count="4">
    <dataValidation type="list" allowBlank="1" showInputMessage="1" showErrorMessage="1" sqref="E5:I8" xr:uid="{72C208E8-DB87-4602-AAA1-C2FBBBBA0507}">
      <formula1>$T$2:$T$4</formula1>
    </dataValidation>
    <dataValidation type="list" allowBlank="1" showInputMessage="1" showErrorMessage="1" sqref="M5:N5" xr:uid="{02FCAA79-145D-4491-99C8-7388B5D2F48D}">
      <formula1>$Q$2:$Q$9</formula1>
    </dataValidation>
    <dataValidation type="list" allowBlank="1" showInputMessage="1" showErrorMessage="1" sqref="M13:M20" xr:uid="{4B62FCD2-D6B5-46A5-A2F7-553872EC999D}">
      <formula1>$R$2:$R$4</formula1>
    </dataValidation>
    <dataValidation type="list" allowBlank="1" showInputMessage="1" showErrorMessage="1" sqref="L2:N3" xr:uid="{6D1EF979-0582-44C5-909D-82A494678592}">
      <formula1>$P$2:$P$7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8639-92FB-4083-8888-675DD42B6BE2}">
  <dimension ref="A1:T32"/>
  <sheetViews>
    <sheetView workbookViewId="0">
      <selection activeCell="E5" sqref="E5:I8"/>
    </sheetView>
  </sheetViews>
  <sheetFormatPr defaultColWidth="12.77734375" defaultRowHeight="15" x14ac:dyDescent="0.2"/>
  <cols>
    <col min="1" max="1" width="14.2578125" style="9" customWidth="1"/>
    <col min="2" max="2" width="12.77734375" style="9"/>
    <col min="3" max="3" width="7.26171875" style="9" customWidth="1"/>
    <col min="4" max="4" width="3.765625" style="9" customWidth="1"/>
    <col min="5" max="5" width="12.77734375" style="9"/>
    <col min="6" max="6" width="5.6484375" style="9" customWidth="1"/>
    <col min="7" max="7" width="11.56640625" style="9" customWidth="1"/>
    <col min="8" max="8" width="7.6640625" style="9" customWidth="1"/>
    <col min="9" max="9" width="9.14453125" style="9" customWidth="1"/>
    <col min="10" max="10" width="12.77734375" style="9"/>
    <col min="11" max="11" width="5.78125" style="9" customWidth="1"/>
    <col min="12" max="13" width="12.77734375" style="9"/>
    <col min="14" max="14" width="11.1640625" style="9" customWidth="1"/>
    <col min="15" max="22" width="0" style="9" hidden="1" customWidth="1"/>
    <col min="23" max="16384" width="12.77734375" style="9"/>
  </cols>
  <sheetData>
    <row r="1" spans="1:20" ht="19.5" thickBot="1" x14ac:dyDescent="0.3">
      <c r="A1" s="50" t="s">
        <v>0</v>
      </c>
      <c r="B1" s="51"/>
      <c r="C1" s="51"/>
      <c r="D1" s="51"/>
      <c r="E1" s="51"/>
      <c r="F1" s="52"/>
      <c r="G1" s="55" t="s">
        <v>815</v>
      </c>
      <c r="H1" s="56"/>
      <c r="I1" s="53" t="s">
        <v>846</v>
      </c>
      <c r="J1" s="51"/>
      <c r="K1" s="51"/>
      <c r="L1" s="51"/>
      <c r="M1" s="51"/>
      <c r="N1" s="54"/>
    </row>
    <row r="2" spans="1:20" ht="15" customHeight="1" thickBot="1" x14ac:dyDescent="0.3">
      <c r="A2" s="48" t="s">
        <v>844</v>
      </c>
      <c r="B2" s="63">
        <f>'team 1'!B2:D2</f>
        <v>0</v>
      </c>
      <c r="C2" s="64"/>
      <c r="D2" s="65"/>
      <c r="E2" s="49" t="s">
        <v>1</v>
      </c>
      <c r="F2" s="93" t="e">
        <f>B3</f>
        <v>#N/A</v>
      </c>
      <c r="G2" s="94"/>
      <c r="H2" s="94"/>
      <c r="I2" s="95"/>
      <c r="J2" s="61" t="s">
        <v>8</v>
      </c>
      <c r="K2" s="117"/>
      <c r="L2" s="73" t="s">
        <v>20</v>
      </c>
      <c r="M2" s="74"/>
      <c r="N2" s="75"/>
      <c r="P2" s="10" t="s">
        <v>20</v>
      </c>
      <c r="Q2" s="10" t="s">
        <v>20</v>
      </c>
      <c r="R2" s="10" t="s">
        <v>20</v>
      </c>
      <c r="T2" s="18" t="s">
        <v>288</v>
      </c>
    </row>
    <row r="3" spans="1:20" ht="15" customHeight="1" thickBot="1" x14ac:dyDescent="0.3">
      <c r="A3" s="11" t="s">
        <v>1</v>
      </c>
      <c r="B3" s="66" t="e">
        <f>IF(B2="","",VLOOKUP($B$2,D!$A$2:$H$48,2,FALSE))</f>
        <v>#N/A</v>
      </c>
      <c r="C3" s="66"/>
      <c r="D3" s="66"/>
      <c r="E3" s="12" t="s">
        <v>6</v>
      </c>
      <c r="F3" s="99"/>
      <c r="G3" s="100"/>
      <c r="H3" s="110"/>
      <c r="I3" s="110"/>
      <c r="J3" s="61" t="s">
        <v>19</v>
      </c>
      <c r="K3" s="62"/>
      <c r="L3" s="70" t="s">
        <v>20</v>
      </c>
      <c r="M3" s="71"/>
      <c r="N3" s="72"/>
      <c r="P3" s="9" t="s">
        <v>21</v>
      </c>
      <c r="Q3" s="9" t="s">
        <v>25</v>
      </c>
      <c r="R3" s="9" t="s">
        <v>275</v>
      </c>
      <c r="T3" s="19" t="s">
        <v>286</v>
      </c>
    </row>
    <row r="4" spans="1:20" ht="15.75" customHeight="1" thickBot="1" x14ac:dyDescent="0.35">
      <c r="A4" s="11" t="s">
        <v>2</v>
      </c>
      <c r="B4" s="67" t="e">
        <f>IF(B3="","",VLOOKUP($B$2,D!$A$2:$H$48,3,FALSE))</f>
        <v>#N/A</v>
      </c>
      <c r="C4" s="67"/>
      <c r="D4" s="67"/>
      <c r="E4" s="13" t="s">
        <v>5</v>
      </c>
      <c r="F4" s="96"/>
      <c r="G4" s="97"/>
      <c r="H4" s="97"/>
      <c r="I4" s="98"/>
      <c r="J4" s="121"/>
      <c r="K4" s="122"/>
      <c r="L4" s="122"/>
      <c r="M4" s="123"/>
      <c r="N4" s="124"/>
      <c r="P4" s="9" t="s">
        <v>22</v>
      </c>
      <c r="Q4" s="9" t="s">
        <v>26</v>
      </c>
      <c r="R4" s="9" t="s">
        <v>276</v>
      </c>
      <c r="T4" s="19" t="s">
        <v>287</v>
      </c>
    </row>
    <row r="5" spans="1:20" ht="15" customHeight="1" thickBot="1" x14ac:dyDescent="0.3">
      <c r="A5" s="11" t="s">
        <v>4</v>
      </c>
      <c r="B5" s="67" t="e">
        <f>IF(B4="","",VLOOKUP($B$2,D!$A$2:$H$48,4,FALSE))</f>
        <v>#N/A</v>
      </c>
      <c r="C5" s="67"/>
      <c r="D5" s="67"/>
      <c r="E5" s="175" t="s">
        <v>288</v>
      </c>
      <c r="F5" s="176"/>
      <c r="G5" s="176"/>
      <c r="H5" s="176"/>
      <c r="I5" s="177"/>
      <c r="K5" s="125" t="s">
        <v>7</v>
      </c>
      <c r="L5" s="126"/>
      <c r="M5" s="76" t="s">
        <v>20</v>
      </c>
      <c r="N5" s="77"/>
      <c r="P5" s="9" t="s">
        <v>23</v>
      </c>
      <c r="Q5" s="9" t="s">
        <v>28</v>
      </c>
    </row>
    <row r="6" spans="1:20" ht="15" customHeight="1" x14ac:dyDescent="0.2">
      <c r="A6" s="11" t="s">
        <v>284</v>
      </c>
      <c r="B6" s="67" t="e">
        <f>IF(B5="","",VLOOKUP($B$2,D!$A$2:$H$48,5,FALSE))</f>
        <v>#N/A</v>
      </c>
      <c r="C6" s="67"/>
      <c r="D6" s="67"/>
      <c r="E6" s="178"/>
      <c r="F6" s="179"/>
      <c r="G6" s="179"/>
      <c r="H6" s="179"/>
      <c r="I6" s="180"/>
      <c r="J6" s="118"/>
      <c r="K6" s="118"/>
      <c r="L6" s="118"/>
      <c r="M6" s="119"/>
      <c r="N6" s="120"/>
      <c r="P6" s="9" t="s">
        <v>24</v>
      </c>
      <c r="Q6" s="9" t="s">
        <v>27</v>
      </c>
    </row>
    <row r="7" spans="1:20" ht="15" customHeight="1" x14ac:dyDescent="0.2">
      <c r="A7" s="11" t="s">
        <v>3</v>
      </c>
      <c r="B7" s="67" t="e">
        <f>IF(B5="","",VLOOKUP($B$2,D!$A$2:$H$48,6,FALSE))</f>
        <v>#N/A</v>
      </c>
      <c r="C7" s="67"/>
      <c r="D7" s="67"/>
      <c r="E7" s="178"/>
      <c r="F7" s="179"/>
      <c r="G7" s="179"/>
      <c r="H7" s="179"/>
      <c r="I7" s="180"/>
      <c r="J7" s="57"/>
      <c r="K7" s="57"/>
      <c r="L7" s="57"/>
      <c r="M7" s="57"/>
      <c r="N7" s="58"/>
      <c r="Q7" s="9" t="s">
        <v>31</v>
      </c>
    </row>
    <row r="8" spans="1:20" ht="15.75" customHeight="1" thickBot="1" x14ac:dyDescent="0.25">
      <c r="A8" s="11" t="s">
        <v>285</v>
      </c>
      <c r="B8" s="86" t="e">
        <f>IF(B6="","",VLOOKUP($B$2,D!$A$2:$H$48,7,FALSE))</f>
        <v>#N/A</v>
      </c>
      <c r="C8" s="86"/>
      <c r="D8" s="86"/>
      <c r="E8" s="181"/>
      <c r="F8" s="182"/>
      <c r="G8" s="182"/>
      <c r="H8" s="182"/>
      <c r="I8" s="183"/>
      <c r="J8" s="59"/>
      <c r="K8" s="59"/>
      <c r="L8" s="59"/>
      <c r="M8" s="59"/>
      <c r="N8" s="60"/>
      <c r="Q8" s="9" t="s">
        <v>29</v>
      </c>
    </row>
    <row r="9" spans="1:20" ht="15.75" thickBot="1" x14ac:dyDescent="0.25">
      <c r="A9" s="87" t="s">
        <v>16</v>
      </c>
      <c r="B9" s="89" t="e">
        <f>IF(B7="","",VLOOKUP($B$2,D!$A$2:$H$48,8,FALSE))</f>
        <v>#N/A</v>
      </c>
      <c r="C9" s="90"/>
      <c r="D9" s="90"/>
      <c r="E9" s="111" t="s">
        <v>9</v>
      </c>
      <c r="F9" s="112"/>
      <c r="G9" s="112"/>
      <c r="H9" s="112"/>
      <c r="I9" s="112"/>
      <c r="J9" s="113"/>
      <c r="K9" s="78"/>
      <c r="L9" s="64"/>
      <c r="M9" s="64"/>
      <c r="N9" s="65"/>
      <c r="Q9" s="9" t="s">
        <v>30</v>
      </c>
    </row>
    <row r="10" spans="1:20" ht="15.75" thickBot="1" x14ac:dyDescent="0.25">
      <c r="A10" s="88"/>
      <c r="B10" s="91"/>
      <c r="C10" s="92"/>
      <c r="D10" s="92"/>
      <c r="E10" s="114" t="s">
        <v>10</v>
      </c>
      <c r="F10" s="115"/>
      <c r="G10" s="115"/>
      <c r="H10" s="115"/>
      <c r="I10" s="115"/>
      <c r="J10" s="116"/>
      <c r="K10" s="63"/>
      <c r="L10" s="64"/>
      <c r="M10" s="64"/>
      <c r="N10" s="65"/>
    </row>
    <row r="11" spans="1:20" ht="14.25" customHeight="1" thickBot="1" x14ac:dyDescent="0.25">
      <c r="A11" s="79" t="s">
        <v>11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</row>
    <row r="12" spans="1:20" ht="35.25" customHeight="1" x14ac:dyDescent="0.2">
      <c r="A12" s="38"/>
      <c r="B12" s="39" t="s">
        <v>12</v>
      </c>
      <c r="C12" s="83" t="s">
        <v>15</v>
      </c>
      <c r="D12" s="84"/>
      <c r="E12" s="84"/>
      <c r="F12" s="84"/>
      <c r="G12" s="84"/>
      <c r="H12" s="84"/>
      <c r="I12" s="85"/>
      <c r="J12" s="82" t="s">
        <v>822</v>
      </c>
      <c r="K12" s="82"/>
      <c r="L12" s="40" t="s">
        <v>821</v>
      </c>
      <c r="M12" s="41" t="s">
        <v>14</v>
      </c>
      <c r="N12" s="42" t="s">
        <v>13</v>
      </c>
    </row>
    <row r="13" spans="1:20" ht="18.75" x14ac:dyDescent="0.25">
      <c r="A13" s="14">
        <v>1</v>
      </c>
      <c r="B13" s="36"/>
      <c r="C13" s="69" t="str">
        <f>IF(B13="","",(IF($E$5="C",(VLOOKUP(B13,'C'!$A$1:$J$500,2,FALSE)),(VLOOKUP(B13,B!$A$1:$J$500,2,FALSE)))))</f>
        <v/>
      </c>
      <c r="D13" s="69"/>
      <c r="E13" s="69"/>
      <c r="F13" s="69"/>
      <c r="G13" s="69"/>
      <c r="H13" s="69"/>
      <c r="I13" s="69"/>
      <c r="J13" s="67" t="str">
        <f>IF($B13="","",(IF($E$5="C",(VLOOKUP($B13,'C'!$A$1:$J$500,3,FALSE)),(VLOOKUP($B13,B!$A$1:$J$500,3,FALSE)))))</f>
        <v/>
      </c>
      <c r="K13" s="67"/>
      <c r="L13" s="15" t="str">
        <f>IF($B13="","",(IF($E$5="C",(VLOOKUP($B13,'C'!$A$1:$J$500,4,FALSE)),(VLOOKUP($B13,B!$A$1:$J$500,4,FALSE)))))</f>
        <v/>
      </c>
      <c r="M13" s="46" t="s">
        <v>20</v>
      </c>
      <c r="N13" s="21" t="str">
        <f>IF($B13="","",(IF($E$5="C",(VLOOKUP($B13,'C'!$A$1:$J$500,5,FALSE)),(VLOOKUP($B13,B!$A$1:$J$500,5,FALSE)))))</f>
        <v/>
      </c>
    </row>
    <row r="14" spans="1:20" ht="18.75" x14ac:dyDescent="0.25">
      <c r="A14" s="14">
        <v>2</v>
      </c>
      <c r="B14" s="36"/>
      <c r="C14" s="69" t="str">
        <f>IF(B14="","",(IF($E$5="C",(VLOOKUP(B14,'C'!$A$1:$J$500,2,FALSE)),(VLOOKUP(B14,B!$A$1:$J$500,2,FALSE)))))</f>
        <v/>
      </c>
      <c r="D14" s="69"/>
      <c r="E14" s="69"/>
      <c r="F14" s="69"/>
      <c r="G14" s="69"/>
      <c r="H14" s="69"/>
      <c r="I14" s="69"/>
      <c r="J14" s="67" t="str">
        <f>IF($B14="","",(IF($E$5="C",(VLOOKUP($B14,'C'!$A$1:$J$500,3,FALSE)),(VLOOKUP($B14,B!$A$1:$J$500,3,FALSE)))))</f>
        <v/>
      </c>
      <c r="K14" s="67"/>
      <c r="L14" s="15" t="str">
        <f>IF($B14="","",(IF($E$5="C",(VLOOKUP($B14,'C'!$A$1:$J$500,4,FALSE)),(VLOOKUP($B14,B!$A$1:$J$500,4,FALSE)))))</f>
        <v/>
      </c>
      <c r="M14" s="46" t="s">
        <v>20</v>
      </c>
      <c r="N14" s="21" t="str">
        <f>IF($B14="","",(IF($E$5="C",(VLOOKUP($B14,'C'!$A$1:$J$500,5,FALSE)),(VLOOKUP($B14,B!$A$1:$J$500,5,FALSE)))))</f>
        <v/>
      </c>
    </row>
    <row r="15" spans="1:20" ht="18.75" x14ac:dyDescent="0.25">
      <c r="A15" s="14">
        <v>3</v>
      </c>
      <c r="B15" s="36"/>
      <c r="C15" s="69" t="str">
        <f>IF(B15="","",(IF($E$5="C",(VLOOKUP(B15,'C'!$A$1:$J$500,2,FALSE)),(VLOOKUP(B15,B!$A$1:$J$500,2,FALSE)))))</f>
        <v/>
      </c>
      <c r="D15" s="69"/>
      <c r="E15" s="69"/>
      <c r="F15" s="69"/>
      <c r="G15" s="69"/>
      <c r="H15" s="69"/>
      <c r="I15" s="69"/>
      <c r="J15" s="67" t="str">
        <f>IF($B15="","",(IF($E$5="C",(VLOOKUP($B15,'C'!$A$1:$J$500,3,FALSE)),(VLOOKUP($B15,B!$A$1:$J$500,3,FALSE)))))</f>
        <v/>
      </c>
      <c r="K15" s="67"/>
      <c r="L15" s="15" t="str">
        <f>IF($B15="","",(IF($E$5="C",(VLOOKUP($B15,'C'!$A$1:$J$500,4,FALSE)),(VLOOKUP($B15,B!$A$1:$J$500,4,FALSE)))))</f>
        <v/>
      </c>
      <c r="M15" s="46" t="s">
        <v>20</v>
      </c>
      <c r="N15" s="21" t="str">
        <f>IF($B15="","",(IF($E$5="C",(VLOOKUP($B15,'C'!$A$1:$J$500,5,FALSE)),(VLOOKUP($B15,B!$A$1:$J$500,5,FALSE)))))</f>
        <v/>
      </c>
    </row>
    <row r="16" spans="1:20" ht="18.75" x14ac:dyDescent="0.25">
      <c r="A16" s="14">
        <v>4</v>
      </c>
      <c r="B16" s="36"/>
      <c r="C16" s="69" t="str">
        <f>IF(B16="","",(IF($E$5="C",(VLOOKUP(B16,'C'!$A$1:$J$500,2,FALSE)),(VLOOKUP(B16,B!$A$1:$J$500,2,FALSE)))))</f>
        <v/>
      </c>
      <c r="D16" s="69"/>
      <c r="E16" s="69"/>
      <c r="F16" s="69"/>
      <c r="G16" s="69"/>
      <c r="H16" s="69"/>
      <c r="I16" s="69"/>
      <c r="J16" s="67" t="str">
        <f>IF($B16="","",(IF($E$5="C",(VLOOKUP($B16,'C'!$A$1:$J$500,3,FALSE)),(VLOOKUP($B16,B!$A$1:$J$500,3,FALSE)))))</f>
        <v/>
      </c>
      <c r="K16" s="67"/>
      <c r="L16" s="15" t="str">
        <f>IF($B16="","",(IF($E$5="C",(VLOOKUP($B16,'C'!$A$1:$J$500,4,FALSE)),(VLOOKUP($B16,B!$A$1:$J$500,4,FALSE)))))</f>
        <v/>
      </c>
      <c r="M16" s="46" t="s">
        <v>20</v>
      </c>
      <c r="N16" s="21" t="str">
        <f>IF($B16="","",(IF($E$5="C",(VLOOKUP($B16,'C'!$A$1:$J$500,5,FALSE)),(VLOOKUP($B16,B!$A$1:$J$500,5,FALSE)))))</f>
        <v/>
      </c>
    </row>
    <row r="17" spans="1:14" ht="18.75" x14ac:dyDescent="0.25">
      <c r="A17" s="14">
        <v>5</v>
      </c>
      <c r="B17" s="36"/>
      <c r="C17" s="69" t="str">
        <f>IF(B17="","",(IF($E$5="C",(VLOOKUP(B17,'C'!$A$1:$J$500,2,FALSE)),(VLOOKUP(B17,B!$A$1:$J$500,2,FALSE)))))</f>
        <v/>
      </c>
      <c r="D17" s="69"/>
      <c r="E17" s="69"/>
      <c r="F17" s="69"/>
      <c r="G17" s="69"/>
      <c r="H17" s="69"/>
      <c r="I17" s="69"/>
      <c r="J17" s="67" t="str">
        <f>IF($B17="","",(IF($E$5="C",(VLOOKUP($B17,'C'!$A$1:$J$500,3,FALSE)),(VLOOKUP($B17,B!$A$1:$J$500,3,FALSE)))))</f>
        <v/>
      </c>
      <c r="K17" s="67"/>
      <c r="L17" s="15" t="str">
        <f>IF($B17="","",(IF($E$5="C",(VLOOKUP($B17,'C'!$A$1:$J$500,4,FALSE)),(VLOOKUP($B17,B!$A$1:$J$500,4,FALSE)))))</f>
        <v/>
      </c>
      <c r="M17" s="46" t="s">
        <v>20</v>
      </c>
      <c r="N17" s="21" t="str">
        <f>IF($B17="","",(IF($E$5="C",(VLOOKUP($B17,'C'!$A$1:$J$500,5,FALSE)),(VLOOKUP($B17,B!$A$1:$J$500,5,FALSE)))))</f>
        <v/>
      </c>
    </row>
    <row r="18" spans="1:14" ht="18.75" x14ac:dyDescent="0.25">
      <c r="A18" s="14">
        <v>6</v>
      </c>
      <c r="B18" s="36"/>
      <c r="C18" s="69" t="str">
        <f>IF(B18="","",(IF($E$5="C",(VLOOKUP(B18,'C'!$A$1:$J$500,2,FALSE)),(VLOOKUP(B18,B!$A$1:$J$500,2,FALSE)))))</f>
        <v/>
      </c>
      <c r="D18" s="69"/>
      <c r="E18" s="69"/>
      <c r="F18" s="69"/>
      <c r="G18" s="69"/>
      <c r="H18" s="69"/>
      <c r="I18" s="69"/>
      <c r="J18" s="67" t="str">
        <f>IF($B18="","",(IF($E$5="C",(VLOOKUP($B18,'C'!$A$1:$J$500,3,FALSE)),(VLOOKUP($B18,B!$A$1:$J$500,3,FALSE)))))</f>
        <v/>
      </c>
      <c r="K18" s="67"/>
      <c r="L18" s="15" t="str">
        <f>IF($B18="","",(IF($E$5="C",(VLOOKUP($B18,'C'!$A$1:$J$500,4,FALSE)),(VLOOKUP($B18,B!$A$1:$J$500,4,FALSE)))))</f>
        <v/>
      </c>
      <c r="M18" s="46" t="s">
        <v>20</v>
      </c>
      <c r="N18" s="21" t="str">
        <f>IF($B18="","",(IF($E$5="C",(VLOOKUP($B18,'C'!$A$1:$J$500,5,FALSE)),(VLOOKUP($B18,B!$A$1:$J$500,5,FALSE)))))</f>
        <v/>
      </c>
    </row>
    <row r="19" spans="1:14" ht="18.75" x14ac:dyDescent="0.25">
      <c r="A19" s="14">
        <v>7</v>
      </c>
      <c r="B19" s="36"/>
      <c r="C19" s="69" t="str">
        <f>IF(B19="","",(IF($E$5="C",(VLOOKUP(B19,'C'!$A$1:$J$500,2,FALSE)),(VLOOKUP(B19,B!$A$1:$J$500,2,FALSE)))))</f>
        <v/>
      </c>
      <c r="D19" s="69"/>
      <c r="E19" s="69"/>
      <c r="F19" s="69"/>
      <c r="G19" s="69"/>
      <c r="H19" s="69"/>
      <c r="I19" s="69"/>
      <c r="J19" s="67" t="str">
        <f>IF($B19="","",(IF($E$5="C",(VLOOKUP($B19,'C'!$A$1:$J$500,3,FALSE)),(VLOOKUP($B19,B!$A$1:$J$500,3,FALSE)))))</f>
        <v/>
      </c>
      <c r="K19" s="67"/>
      <c r="L19" s="15" t="str">
        <f>IF($B19="","",(IF($E$5="C",(VLOOKUP($B19,'C'!$A$1:$J$500,4,FALSE)),(VLOOKUP($B19,B!$A$1:$J$500,4,FALSE)))))</f>
        <v/>
      </c>
      <c r="M19" s="46" t="s">
        <v>20</v>
      </c>
      <c r="N19" s="21" t="str">
        <f>IF($B19="","",(IF($E$5="C",(VLOOKUP($B19,'C'!$A$1:$J$500,5,FALSE)),(VLOOKUP($B19,B!$A$1:$J$500,5,FALSE)))))</f>
        <v/>
      </c>
    </row>
    <row r="20" spans="1:14" ht="19.5" thickBot="1" x14ac:dyDescent="0.3">
      <c r="A20" s="16">
        <v>8</v>
      </c>
      <c r="B20" s="37"/>
      <c r="C20" s="68" t="str">
        <f>IF(B20="","",(IF($E$5="C",(VLOOKUP(B20,'C'!$A$1:$J$500,2,FALSE)),(VLOOKUP(B20,B!$A$1:$J$500,2,FALSE)))))</f>
        <v/>
      </c>
      <c r="D20" s="68"/>
      <c r="E20" s="68"/>
      <c r="F20" s="68"/>
      <c r="G20" s="68"/>
      <c r="H20" s="68"/>
      <c r="I20" s="68"/>
      <c r="J20" s="67" t="str">
        <f>IF($B20="","",(IF($E$5="C",(VLOOKUP($B20,'C'!$A$1:$J$500,3,FALSE)),(VLOOKUP($B20,B!$A$1:$J$500,3,FALSE)))))</f>
        <v/>
      </c>
      <c r="K20" s="67"/>
      <c r="L20" s="15" t="str">
        <f>IF($B20="","",(IF($E$5="C",(VLOOKUP($B20,'C'!$A$1:$J$500,4,FALSE)),(VLOOKUP($B20,B!$A$1:$J$500,4,FALSE)))))</f>
        <v/>
      </c>
      <c r="M20" s="47" t="s">
        <v>20</v>
      </c>
      <c r="N20" s="21" t="str">
        <f>IF($B20="","",(IF($E$5="C",(VLOOKUP($B20,'C'!$A$1:$J$500,5,FALSE)),(VLOOKUP($B20,B!$A$1:$J$500,5,FALSE)))))</f>
        <v/>
      </c>
    </row>
    <row r="21" spans="1:14" ht="15.75" thickBot="1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11.25" customHeight="1" thickBot="1" x14ac:dyDescent="0.25">
      <c r="A22" s="146" t="s">
        <v>17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8"/>
    </row>
    <row r="23" spans="1:14" x14ac:dyDescent="0.2">
      <c r="A23" s="152" t="s">
        <v>845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</row>
    <row r="24" spans="1:14" ht="15.75" thickBot="1" x14ac:dyDescent="0.25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4" x14ac:dyDescent="0.2">
      <c r="A25" s="209" t="s">
        <v>816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1"/>
    </row>
    <row r="26" spans="1:14" x14ac:dyDescent="0.2">
      <c r="A26" s="212" t="s">
        <v>817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4"/>
    </row>
    <row r="27" spans="1:14" ht="22.9" customHeight="1" x14ac:dyDescent="0.4">
      <c r="A27" s="215" t="s">
        <v>847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7"/>
    </row>
    <row r="28" spans="1:14" ht="13.9" customHeight="1" x14ac:dyDescent="0.2">
      <c r="A28" s="225" t="s">
        <v>823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</row>
    <row r="29" spans="1:14" ht="15.75" thickBot="1" x14ac:dyDescent="0.25">
      <c r="A29" s="221" t="s">
        <v>820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3"/>
    </row>
    <row r="30" spans="1:14" ht="15.75" thickBot="1" x14ac:dyDescent="0.25">
      <c r="A30" s="221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3"/>
    </row>
    <row r="31" spans="1:14" x14ac:dyDescent="0.2">
      <c r="A31" s="131" t="s">
        <v>18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</row>
    <row r="32" spans="1:14" ht="15.75" thickBot="1" x14ac:dyDescent="0.25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6"/>
    </row>
  </sheetData>
  <sheetProtection algorithmName="SHA-512" hashValue="KJqPnsxNZM6fGYDyOswVeZMYih06nbw66MH3Hsu9XJwt7Qk5jEAsO3z+G/8PWPREoXKVqBauAIGJizqFELCpNQ==" saltValue="mhIsaVrs0GD7XBr2615IBA==" spinCount="100000" sheet="1" objects="1" scenarios="1"/>
  <mergeCells count="59">
    <mergeCell ref="A28:N28"/>
    <mergeCell ref="A29:N29"/>
    <mergeCell ref="A30:N30"/>
    <mergeCell ref="A23:N24"/>
    <mergeCell ref="A31:N32"/>
    <mergeCell ref="A21:N21"/>
    <mergeCell ref="A22:N22"/>
    <mergeCell ref="A25:N25"/>
    <mergeCell ref="A26:N26"/>
    <mergeCell ref="A27:N27"/>
    <mergeCell ref="C18:I18"/>
    <mergeCell ref="J18:K18"/>
    <mergeCell ref="C19:I19"/>
    <mergeCell ref="J19:K19"/>
    <mergeCell ref="C20:I20"/>
    <mergeCell ref="J20:K20"/>
    <mergeCell ref="C15:I15"/>
    <mergeCell ref="J15:K15"/>
    <mergeCell ref="C16:I16"/>
    <mergeCell ref="J16:K16"/>
    <mergeCell ref="C17:I17"/>
    <mergeCell ref="J17:K17"/>
    <mergeCell ref="C14:I14"/>
    <mergeCell ref="J14:K14"/>
    <mergeCell ref="A9:A10"/>
    <mergeCell ref="B9:D10"/>
    <mergeCell ref="E9:J9"/>
    <mergeCell ref="K9:N9"/>
    <mergeCell ref="E10:J10"/>
    <mergeCell ref="K10:N10"/>
    <mergeCell ref="A11:N11"/>
    <mergeCell ref="C12:I12"/>
    <mergeCell ref="J12:K12"/>
    <mergeCell ref="C13:I13"/>
    <mergeCell ref="J13:K13"/>
    <mergeCell ref="B5:D5"/>
    <mergeCell ref="E5:I8"/>
    <mergeCell ref="K5:L5"/>
    <mergeCell ref="M5:N5"/>
    <mergeCell ref="B6:D6"/>
    <mergeCell ref="J6:N6"/>
    <mergeCell ref="B7:D7"/>
    <mergeCell ref="J7:N8"/>
    <mergeCell ref="B8:D8"/>
    <mergeCell ref="B4:D4"/>
    <mergeCell ref="F4:I4"/>
    <mergeCell ref="J4:N4"/>
    <mergeCell ref="A1:F1"/>
    <mergeCell ref="G1:H1"/>
    <mergeCell ref="I1:N1"/>
    <mergeCell ref="B2:D2"/>
    <mergeCell ref="F2:I2"/>
    <mergeCell ref="J2:K2"/>
    <mergeCell ref="L2:N2"/>
    <mergeCell ref="B3:D3"/>
    <mergeCell ref="F3:G3"/>
    <mergeCell ref="H3:I3"/>
    <mergeCell ref="J3:K3"/>
    <mergeCell ref="L3:N3"/>
  </mergeCells>
  <dataValidations count="4">
    <dataValidation type="list" allowBlank="1" showInputMessage="1" showErrorMessage="1" sqref="E5:I8" xr:uid="{15DFBA14-9F3E-43CA-A496-348110046AC8}">
      <formula1>$T$2:$T$4</formula1>
    </dataValidation>
    <dataValidation type="list" allowBlank="1" showInputMessage="1" showErrorMessage="1" sqref="M5:N5" xr:uid="{CB5720E6-A020-48A9-8E75-A7251BCCDE58}">
      <formula1>$Q$2:$Q$9</formula1>
    </dataValidation>
    <dataValidation type="list" allowBlank="1" showInputMessage="1" showErrorMessage="1" sqref="M13:M20" xr:uid="{8F0EA1AE-0B20-4A92-93F6-DB8181E516D8}">
      <formula1>$R$2:$R$4</formula1>
    </dataValidation>
    <dataValidation type="list" allowBlank="1" showInputMessage="1" showErrorMessage="1" sqref="L2:N3" xr:uid="{58D7DC5D-4CE1-485E-8E2F-B9867C76AE0B}">
      <formula1>$P$2:$P$7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7"/>
  <sheetViews>
    <sheetView topLeftCell="A68" zoomScale="115" zoomScaleNormal="115" workbookViewId="0">
      <selection activeCell="I3" sqref="I3"/>
    </sheetView>
  </sheetViews>
  <sheetFormatPr defaultRowHeight="15" x14ac:dyDescent="0.2"/>
  <cols>
    <col min="2" max="2" width="35.37890625" customWidth="1"/>
    <col min="3" max="3" width="8.875" style="33"/>
    <col min="5" max="5" width="10.625" style="20" customWidth="1"/>
    <col min="7" max="7" width="15.73828125" style="31" customWidth="1"/>
  </cols>
  <sheetData>
    <row r="1" spans="1:7" x14ac:dyDescent="0.2">
      <c r="A1" s="22">
        <v>246329</v>
      </c>
      <c r="B1" s="22" t="s">
        <v>289</v>
      </c>
      <c r="C1" s="32">
        <f>G1</f>
        <v>0.67600000000000005</v>
      </c>
      <c r="D1" s="22">
        <v>15</v>
      </c>
      <c r="E1" s="23" t="s">
        <v>290</v>
      </c>
      <c r="G1" s="30">
        <v>0.67600000000000005</v>
      </c>
    </row>
    <row r="2" spans="1:7" ht="15.75" thickBot="1" x14ac:dyDescent="0.25">
      <c r="A2" s="22">
        <v>132433</v>
      </c>
      <c r="B2" s="22" t="s">
        <v>291</v>
      </c>
      <c r="C2" s="33">
        <f>G2/1000</f>
        <v>1.117</v>
      </c>
      <c r="D2" s="22">
        <v>10</v>
      </c>
      <c r="E2" s="23" t="s">
        <v>290</v>
      </c>
      <c r="G2" s="30">
        <v>1117</v>
      </c>
    </row>
    <row r="3" spans="1:7" ht="15.75" thickBot="1" x14ac:dyDescent="0.25">
      <c r="A3" s="24">
        <v>205188</v>
      </c>
      <c r="B3" s="22" t="s">
        <v>292</v>
      </c>
      <c r="C3" s="34">
        <v>0.98499999999999999</v>
      </c>
      <c r="D3" s="24">
        <v>12</v>
      </c>
      <c r="E3" s="25" t="s">
        <v>290</v>
      </c>
      <c r="G3" s="29">
        <v>0.98499999999999999</v>
      </c>
    </row>
    <row r="4" spans="1:7" ht="15.75" thickBot="1" x14ac:dyDescent="0.25">
      <c r="A4" s="24">
        <v>102937</v>
      </c>
      <c r="B4" s="22" t="s">
        <v>293</v>
      </c>
      <c r="C4" s="34">
        <v>0</v>
      </c>
      <c r="D4" s="24">
        <v>0</v>
      </c>
      <c r="E4" s="25" t="s">
        <v>290</v>
      </c>
      <c r="G4" s="29">
        <v>0</v>
      </c>
    </row>
    <row r="5" spans="1:7" ht="15.75" thickBot="1" x14ac:dyDescent="0.25">
      <c r="A5" s="24">
        <v>108469</v>
      </c>
      <c r="B5" s="22" t="s">
        <v>294</v>
      </c>
      <c r="C5" s="33">
        <f>G5/1000</f>
        <v>6.774</v>
      </c>
      <c r="D5" s="24">
        <v>10</v>
      </c>
      <c r="E5" s="25" t="s">
        <v>290</v>
      </c>
      <c r="G5" s="29">
        <v>6774</v>
      </c>
    </row>
    <row r="6" spans="1:7" ht="15.75" thickBot="1" x14ac:dyDescent="0.25">
      <c r="A6" s="24">
        <v>102840</v>
      </c>
      <c r="B6" s="22" t="s">
        <v>295</v>
      </c>
      <c r="C6" s="34">
        <v>0</v>
      </c>
      <c r="D6" s="24">
        <v>0</v>
      </c>
      <c r="E6" s="25" t="s">
        <v>290</v>
      </c>
      <c r="G6" s="29">
        <v>0</v>
      </c>
    </row>
    <row r="7" spans="1:7" ht="15.75" thickBot="1" x14ac:dyDescent="0.25">
      <c r="A7" s="24">
        <v>263553</v>
      </c>
      <c r="B7" s="22" t="s">
        <v>296</v>
      </c>
      <c r="C7" s="33">
        <f>G7/1000</f>
        <v>1.141</v>
      </c>
      <c r="D7" s="24">
        <v>21</v>
      </c>
      <c r="E7" s="25" t="s">
        <v>290</v>
      </c>
      <c r="G7" s="29">
        <v>1141</v>
      </c>
    </row>
    <row r="8" spans="1:7" x14ac:dyDescent="0.2">
      <c r="A8" s="24">
        <v>103019</v>
      </c>
      <c r="B8" s="22" t="s">
        <v>297</v>
      </c>
      <c r="C8" s="33">
        <f>G8/1000</f>
        <v>1.952</v>
      </c>
      <c r="D8" s="24">
        <v>1</v>
      </c>
      <c r="E8" s="25" t="s">
        <v>290</v>
      </c>
      <c r="G8" s="29">
        <v>1952</v>
      </c>
    </row>
    <row r="9" spans="1:7" ht="15.75" thickBot="1" x14ac:dyDescent="0.25">
      <c r="A9" s="22">
        <v>211479</v>
      </c>
      <c r="B9" s="22" t="s">
        <v>298</v>
      </c>
      <c r="C9" s="35">
        <v>0.77900000000000003</v>
      </c>
      <c r="D9" s="22">
        <v>23</v>
      </c>
      <c r="E9" s="23" t="s">
        <v>290</v>
      </c>
      <c r="G9" s="30">
        <v>0.77900000000000003</v>
      </c>
    </row>
    <row r="10" spans="1:7" ht="15.75" thickBot="1" x14ac:dyDescent="0.25">
      <c r="A10" s="24">
        <v>140487</v>
      </c>
      <c r="B10" s="22" t="s">
        <v>299</v>
      </c>
      <c r="C10" s="33">
        <f>G10/1000</f>
        <v>1.1879999999999999</v>
      </c>
      <c r="D10" s="24">
        <v>12</v>
      </c>
      <c r="E10" s="25" t="s">
        <v>290</v>
      </c>
      <c r="G10" s="29">
        <v>1188</v>
      </c>
    </row>
    <row r="11" spans="1:7" ht="15.75" thickBot="1" x14ac:dyDescent="0.25">
      <c r="A11" s="24">
        <v>225886</v>
      </c>
      <c r="B11" s="22" t="s">
        <v>300</v>
      </c>
      <c r="C11" s="34">
        <v>0.86299999999999999</v>
      </c>
      <c r="D11" s="24">
        <v>12</v>
      </c>
      <c r="E11" s="25" t="s">
        <v>290</v>
      </c>
      <c r="G11" s="29">
        <v>0.86299999999999999</v>
      </c>
    </row>
    <row r="12" spans="1:7" ht="15.75" thickBot="1" x14ac:dyDescent="0.25">
      <c r="A12" s="24">
        <v>265722</v>
      </c>
      <c r="B12" s="22" t="s">
        <v>301</v>
      </c>
      <c r="C12" s="33">
        <f t="shared" ref="C12:C13" si="0">G12/1000</f>
        <v>1.7809999999999999</v>
      </c>
      <c r="D12" s="24">
        <v>19</v>
      </c>
      <c r="E12" s="25" t="s">
        <v>290</v>
      </c>
      <c r="G12" s="29">
        <v>1781</v>
      </c>
    </row>
    <row r="13" spans="1:7" x14ac:dyDescent="0.2">
      <c r="A13" s="24">
        <v>158236</v>
      </c>
      <c r="B13" s="22" t="s">
        <v>302</v>
      </c>
      <c r="C13" s="33">
        <f t="shared" si="0"/>
        <v>1.5840000000000001</v>
      </c>
      <c r="D13" s="24">
        <v>15</v>
      </c>
      <c r="E13" s="25" t="s">
        <v>290</v>
      </c>
      <c r="G13" s="29">
        <v>1584</v>
      </c>
    </row>
    <row r="14" spans="1:7" ht="15.75" thickBot="1" x14ac:dyDescent="0.25">
      <c r="A14" s="22">
        <v>141148</v>
      </c>
      <c r="B14" s="22" t="s">
        <v>303</v>
      </c>
      <c r="C14" s="35">
        <v>0.92600000000000005</v>
      </c>
      <c r="D14" s="22">
        <v>21</v>
      </c>
      <c r="E14" s="23" t="s">
        <v>290</v>
      </c>
      <c r="G14" s="30">
        <v>0.92600000000000005</v>
      </c>
    </row>
    <row r="15" spans="1:7" ht="15.75" thickBot="1" x14ac:dyDescent="0.25">
      <c r="A15" s="24">
        <v>158586</v>
      </c>
      <c r="B15" s="22" t="s">
        <v>304</v>
      </c>
      <c r="C15" s="33">
        <f>G15/1000</f>
        <v>2.4249999999999998</v>
      </c>
      <c r="D15" s="24">
        <v>18</v>
      </c>
      <c r="E15" s="25" t="s">
        <v>290</v>
      </c>
      <c r="G15" s="29">
        <v>2425</v>
      </c>
    </row>
    <row r="16" spans="1:7" ht="15.75" thickBot="1" x14ac:dyDescent="0.25">
      <c r="A16" s="24">
        <v>153702</v>
      </c>
      <c r="B16" s="22" t="s">
        <v>305</v>
      </c>
      <c r="C16" s="34">
        <v>0.92700000000000005</v>
      </c>
      <c r="D16" s="24">
        <v>14</v>
      </c>
      <c r="E16" s="25" t="s">
        <v>290</v>
      </c>
      <c r="G16" s="29">
        <v>0.92700000000000005</v>
      </c>
    </row>
    <row r="17" spans="1:7" ht="15.75" thickBot="1" x14ac:dyDescent="0.25">
      <c r="A17" s="24">
        <v>265839</v>
      </c>
      <c r="B17" s="22" t="s">
        <v>306</v>
      </c>
      <c r="C17" s="34">
        <v>0.85799999999999998</v>
      </c>
      <c r="D17" s="24">
        <v>12</v>
      </c>
      <c r="E17" s="25" t="s">
        <v>290</v>
      </c>
      <c r="G17" s="29">
        <v>0.85799999999999998</v>
      </c>
    </row>
    <row r="18" spans="1:7" ht="15.75" thickBot="1" x14ac:dyDescent="0.25">
      <c r="A18" s="24">
        <v>225045</v>
      </c>
      <c r="B18" s="22" t="s">
        <v>307</v>
      </c>
      <c r="C18" s="33">
        <f>G18/1000</f>
        <v>4.5529999999999999</v>
      </c>
      <c r="D18" s="24">
        <v>26</v>
      </c>
      <c r="E18" s="25" t="s">
        <v>290</v>
      </c>
      <c r="G18" s="29">
        <v>4553</v>
      </c>
    </row>
    <row r="19" spans="1:7" ht="15.75" thickBot="1" x14ac:dyDescent="0.25">
      <c r="A19" s="24">
        <v>157189</v>
      </c>
      <c r="B19" s="22" t="s">
        <v>308</v>
      </c>
      <c r="C19" s="34">
        <v>0.73499999999999999</v>
      </c>
      <c r="D19" s="24">
        <v>18</v>
      </c>
      <c r="E19" s="25" t="s">
        <v>290</v>
      </c>
      <c r="G19" s="29">
        <v>0.73499999999999999</v>
      </c>
    </row>
    <row r="20" spans="1:7" ht="15.75" thickBot="1" x14ac:dyDescent="0.25">
      <c r="A20" s="24">
        <v>120937</v>
      </c>
      <c r="B20" s="22" t="s">
        <v>309</v>
      </c>
      <c r="C20" s="33">
        <f t="shared" ref="C20:C21" si="1">G20/1000</f>
        <v>1.5149999999999999</v>
      </c>
      <c r="D20" s="24">
        <v>18</v>
      </c>
      <c r="E20" s="25" t="s">
        <v>290</v>
      </c>
      <c r="G20" s="29">
        <v>1515</v>
      </c>
    </row>
    <row r="21" spans="1:7" ht="15.75" thickBot="1" x14ac:dyDescent="0.25">
      <c r="A21" s="24">
        <v>151974</v>
      </c>
      <c r="B21" s="22" t="s">
        <v>310</v>
      </c>
      <c r="C21" s="33">
        <f t="shared" si="1"/>
        <v>1.7030000000000001</v>
      </c>
      <c r="D21" s="24">
        <v>1</v>
      </c>
      <c r="E21" s="25" t="s">
        <v>290</v>
      </c>
      <c r="G21" s="29">
        <v>1703</v>
      </c>
    </row>
    <row r="22" spans="1:7" ht="15.75" thickBot="1" x14ac:dyDescent="0.25">
      <c r="A22" s="24">
        <v>263632</v>
      </c>
      <c r="B22" s="22" t="s">
        <v>311</v>
      </c>
      <c r="C22" s="34">
        <v>0.72599999999999998</v>
      </c>
      <c r="D22" s="24">
        <v>17</v>
      </c>
      <c r="E22" s="25" t="s">
        <v>290</v>
      </c>
      <c r="G22" s="29">
        <v>0.72599999999999998</v>
      </c>
    </row>
    <row r="23" spans="1:7" ht="15.75" thickBot="1" x14ac:dyDescent="0.25">
      <c r="A23" s="24">
        <v>205185</v>
      </c>
      <c r="B23" s="22" t="s">
        <v>312</v>
      </c>
      <c r="C23" s="34">
        <v>0.70899999999999996</v>
      </c>
      <c r="D23" s="24">
        <v>14</v>
      </c>
      <c r="E23" s="25" t="s">
        <v>290</v>
      </c>
      <c r="G23" s="29">
        <v>0.70899999999999996</v>
      </c>
    </row>
    <row r="24" spans="1:7" ht="15.75" thickBot="1" x14ac:dyDescent="0.25">
      <c r="A24" s="24">
        <v>119267</v>
      </c>
      <c r="B24" s="22" t="s">
        <v>313</v>
      </c>
      <c r="C24" s="34">
        <v>0.70599999999999996</v>
      </c>
      <c r="D24" s="24">
        <v>7</v>
      </c>
      <c r="E24" s="25" t="s">
        <v>290</v>
      </c>
      <c r="G24" s="29">
        <v>0.70599999999999996</v>
      </c>
    </row>
    <row r="25" spans="1:7" ht="15.75" thickBot="1" x14ac:dyDescent="0.25">
      <c r="A25" s="24">
        <v>126504</v>
      </c>
      <c r="B25" s="22" t="s">
        <v>314</v>
      </c>
      <c r="C25" s="33">
        <f t="shared" ref="C25:C26" si="2">G25/1000</f>
        <v>1.1719999999999999</v>
      </c>
      <c r="D25" s="24">
        <v>16</v>
      </c>
      <c r="E25" s="25" t="s">
        <v>290</v>
      </c>
      <c r="G25" s="29">
        <v>1172</v>
      </c>
    </row>
    <row r="26" spans="1:7" ht="15.75" thickBot="1" x14ac:dyDescent="0.25">
      <c r="A26" s="24">
        <v>203615</v>
      </c>
      <c r="B26" s="22" t="s">
        <v>315</v>
      </c>
      <c r="C26" s="33">
        <f t="shared" si="2"/>
        <v>1.7509999999999999</v>
      </c>
      <c r="D26" s="24">
        <v>27</v>
      </c>
      <c r="E26" s="25" t="s">
        <v>290</v>
      </c>
      <c r="G26" s="29">
        <v>1751</v>
      </c>
    </row>
    <row r="27" spans="1:7" x14ac:dyDescent="0.2">
      <c r="A27" s="24">
        <v>225133</v>
      </c>
      <c r="B27" s="22" t="s">
        <v>316</v>
      </c>
      <c r="C27" s="34">
        <v>0.47299999999999998</v>
      </c>
      <c r="D27" s="24">
        <v>16</v>
      </c>
      <c r="E27" s="25" t="s">
        <v>290</v>
      </c>
      <c r="G27" s="29">
        <v>0.47299999999999998</v>
      </c>
    </row>
    <row r="28" spans="1:7" ht="15.75" thickBot="1" x14ac:dyDescent="0.25">
      <c r="A28" s="22">
        <v>225343</v>
      </c>
      <c r="B28" s="22" t="s">
        <v>317</v>
      </c>
      <c r="C28" s="35">
        <v>0.71899999999999997</v>
      </c>
      <c r="D28" s="22">
        <v>23</v>
      </c>
      <c r="E28" s="23" t="s">
        <v>290</v>
      </c>
      <c r="G28" s="30">
        <v>0.71899999999999997</v>
      </c>
    </row>
    <row r="29" spans="1:7" ht="15.75" thickBot="1" x14ac:dyDescent="0.25">
      <c r="A29" s="24">
        <v>201045</v>
      </c>
      <c r="B29" s="22" t="s">
        <v>318</v>
      </c>
      <c r="C29" s="33">
        <f>G29/1000</f>
        <v>1.2410000000000001</v>
      </c>
      <c r="D29" s="24">
        <v>21</v>
      </c>
      <c r="E29" s="25" t="s">
        <v>290</v>
      </c>
      <c r="G29" s="29">
        <v>1241</v>
      </c>
    </row>
    <row r="30" spans="1:7" ht="15.75" thickBot="1" x14ac:dyDescent="0.25">
      <c r="A30" s="24">
        <v>236788</v>
      </c>
      <c r="B30" s="22" t="s">
        <v>319</v>
      </c>
      <c r="C30" s="34">
        <v>0.63500000000000001</v>
      </c>
      <c r="D30" s="24">
        <v>6</v>
      </c>
      <c r="E30" s="25" t="s">
        <v>290</v>
      </c>
      <c r="G30" s="29">
        <v>0.63500000000000001</v>
      </c>
    </row>
    <row r="31" spans="1:7" ht="15.75" thickBot="1" x14ac:dyDescent="0.25">
      <c r="A31" s="24">
        <v>182166</v>
      </c>
      <c r="B31" s="22" t="s">
        <v>320</v>
      </c>
      <c r="C31" s="33">
        <f t="shared" ref="C31:C36" si="3">G31/1000</f>
        <v>1.127</v>
      </c>
      <c r="D31" s="24">
        <v>18</v>
      </c>
      <c r="E31" s="25" t="s">
        <v>290</v>
      </c>
      <c r="G31" s="29">
        <v>1127</v>
      </c>
    </row>
    <row r="32" spans="1:7" x14ac:dyDescent="0.2">
      <c r="A32" s="24">
        <v>151714</v>
      </c>
      <c r="B32" s="22" t="s">
        <v>321</v>
      </c>
      <c r="C32" s="33">
        <f t="shared" si="3"/>
        <v>1.792</v>
      </c>
      <c r="D32" s="24">
        <v>18</v>
      </c>
      <c r="E32" s="25" t="s">
        <v>290</v>
      </c>
      <c r="G32" s="29">
        <v>1792</v>
      </c>
    </row>
    <row r="33" spans="1:7" ht="15.75" thickBot="1" x14ac:dyDescent="0.25">
      <c r="A33" s="22">
        <v>225129</v>
      </c>
      <c r="B33" s="22" t="s">
        <v>322</v>
      </c>
      <c r="C33" s="33">
        <f t="shared" si="3"/>
        <v>1.41</v>
      </c>
      <c r="D33" s="22">
        <v>21</v>
      </c>
      <c r="E33" s="23" t="s">
        <v>290</v>
      </c>
      <c r="G33" s="30">
        <v>1410</v>
      </c>
    </row>
    <row r="34" spans="1:7" ht="15.75" thickBot="1" x14ac:dyDescent="0.25">
      <c r="A34" s="24">
        <v>103107</v>
      </c>
      <c r="B34" s="22" t="s">
        <v>323</v>
      </c>
      <c r="C34" s="33">
        <f t="shared" si="3"/>
        <v>7.3949999999999996</v>
      </c>
      <c r="D34" s="24">
        <v>2</v>
      </c>
      <c r="E34" s="25" t="s">
        <v>290</v>
      </c>
      <c r="G34" s="29">
        <v>7395</v>
      </c>
    </row>
    <row r="35" spans="1:7" ht="15.75" thickBot="1" x14ac:dyDescent="0.25">
      <c r="A35" s="24">
        <v>136536</v>
      </c>
      <c r="B35" s="22" t="s">
        <v>324</v>
      </c>
      <c r="C35" s="33">
        <f t="shared" si="3"/>
        <v>1.597</v>
      </c>
      <c r="D35" s="24">
        <v>12</v>
      </c>
      <c r="E35" s="25" t="s">
        <v>290</v>
      </c>
      <c r="G35" s="29">
        <v>1597</v>
      </c>
    </row>
    <row r="36" spans="1:7" ht="15.75" thickBot="1" x14ac:dyDescent="0.25">
      <c r="A36" s="24">
        <v>103056</v>
      </c>
      <c r="B36" s="22" t="s">
        <v>325</v>
      </c>
      <c r="C36" s="33">
        <f t="shared" si="3"/>
        <v>6.0830000000000002</v>
      </c>
      <c r="D36" s="24">
        <v>21</v>
      </c>
      <c r="E36" s="25" t="s">
        <v>326</v>
      </c>
      <c r="G36" s="29">
        <v>6083</v>
      </c>
    </row>
    <row r="37" spans="1:7" ht="15.75" thickBot="1" x14ac:dyDescent="0.25">
      <c r="A37" s="24">
        <v>201243</v>
      </c>
      <c r="B37" s="22" t="s">
        <v>327</v>
      </c>
      <c r="C37" s="34">
        <v>0.92700000000000005</v>
      </c>
      <c r="D37" s="24">
        <v>18</v>
      </c>
      <c r="E37" s="25" t="s">
        <v>290</v>
      </c>
      <c r="G37" s="29">
        <v>0.92700000000000005</v>
      </c>
    </row>
    <row r="38" spans="1:7" ht="15.75" thickBot="1" x14ac:dyDescent="0.25">
      <c r="A38" s="24">
        <v>217224</v>
      </c>
      <c r="B38" s="22" t="s">
        <v>328</v>
      </c>
      <c r="C38" s="33">
        <f>G38/1000</f>
        <v>3.3690000000000002</v>
      </c>
      <c r="D38" s="24">
        <v>26</v>
      </c>
      <c r="E38" s="25" t="s">
        <v>290</v>
      </c>
      <c r="G38" s="29">
        <v>3369</v>
      </c>
    </row>
    <row r="39" spans="1:7" ht="15.75" thickBot="1" x14ac:dyDescent="0.25">
      <c r="A39" s="24">
        <v>114709</v>
      </c>
      <c r="B39" s="22" t="s">
        <v>329</v>
      </c>
      <c r="C39" s="33">
        <f>G39/1000</f>
        <v>1.6970000000000001</v>
      </c>
      <c r="D39" s="24">
        <v>16</v>
      </c>
      <c r="E39" s="25" t="s">
        <v>290</v>
      </c>
      <c r="G39" s="29">
        <v>1697</v>
      </c>
    </row>
    <row r="40" spans="1:7" ht="15.75" thickBot="1" x14ac:dyDescent="0.25">
      <c r="A40" s="24">
        <v>215379</v>
      </c>
      <c r="B40" s="22" t="s">
        <v>330</v>
      </c>
      <c r="C40" s="33">
        <f>G40/1000</f>
        <v>7.8810000000000002</v>
      </c>
      <c r="D40" s="24">
        <v>22</v>
      </c>
      <c r="E40" s="25" t="s">
        <v>290</v>
      </c>
      <c r="G40" s="29">
        <v>7881</v>
      </c>
    </row>
    <row r="41" spans="1:7" ht="15.75" thickBot="1" x14ac:dyDescent="0.25">
      <c r="A41" s="24">
        <v>236404</v>
      </c>
      <c r="B41" s="22" t="s">
        <v>331</v>
      </c>
      <c r="C41" s="34">
        <v>0.57399999999999995</v>
      </c>
      <c r="D41" s="24">
        <v>18</v>
      </c>
      <c r="E41" s="25" t="s">
        <v>290</v>
      </c>
      <c r="G41" s="29">
        <v>0.57399999999999995</v>
      </c>
    </row>
    <row r="42" spans="1:7" x14ac:dyDescent="0.2">
      <c r="A42" s="24">
        <v>226489</v>
      </c>
      <c r="B42" s="22" t="s">
        <v>332</v>
      </c>
      <c r="C42" s="33">
        <f t="shared" ref="C42:C44" si="4">G42/1000</f>
        <v>1.145</v>
      </c>
      <c r="D42" s="24">
        <v>18</v>
      </c>
      <c r="E42" s="25" t="s">
        <v>290</v>
      </c>
      <c r="G42" s="29">
        <v>1145</v>
      </c>
    </row>
    <row r="43" spans="1:7" ht="16.149999999999999" customHeight="1" thickBot="1" x14ac:dyDescent="0.25">
      <c r="A43" s="22">
        <v>154093</v>
      </c>
      <c r="B43" s="22" t="s">
        <v>333</v>
      </c>
      <c r="C43" s="33">
        <f t="shared" si="4"/>
        <v>3.508</v>
      </c>
      <c r="D43" s="22">
        <v>21</v>
      </c>
      <c r="E43" s="23" t="s">
        <v>290</v>
      </c>
      <c r="G43" s="30">
        <v>3508</v>
      </c>
    </row>
    <row r="44" spans="1:7" ht="15.75" thickBot="1" x14ac:dyDescent="0.25">
      <c r="A44" s="24">
        <v>229457</v>
      </c>
      <c r="B44" s="22" t="s">
        <v>334</v>
      </c>
      <c r="C44" s="33">
        <f t="shared" si="4"/>
        <v>1.0429999999999999</v>
      </c>
      <c r="D44" s="24">
        <v>17</v>
      </c>
      <c r="E44" s="25" t="s">
        <v>290</v>
      </c>
      <c r="G44" s="29">
        <v>1043</v>
      </c>
    </row>
    <row r="45" spans="1:7" ht="15.75" thickBot="1" x14ac:dyDescent="0.25">
      <c r="A45" s="24">
        <v>145790</v>
      </c>
      <c r="B45" s="22" t="s">
        <v>335</v>
      </c>
      <c r="C45" s="34">
        <v>0</v>
      </c>
      <c r="D45" s="24">
        <v>0</v>
      </c>
      <c r="E45" s="25" t="s">
        <v>290</v>
      </c>
      <c r="G45" s="29">
        <v>0</v>
      </c>
    </row>
    <row r="46" spans="1:7" ht="15.75" thickBot="1" x14ac:dyDescent="0.25">
      <c r="A46" s="24">
        <v>270783</v>
      </c>
      <c r="B46" s="22" t="s">
        <v>336</v>
      </c>
      <c r="C46" s="34">
        <v>0.60299999999999998</v>
      </c>
      <c r="D46" s="24">
        <v>6</v>
      </c>
      <c r="E46" s="25" t="s">
        <v>290</v>
      </c>
      <c r="G46" s="29">
        <v>0.60299999999999998</v>
      </c>
    </row>
    <row r="47" spans="1:7" ht="15.75" thickBot="1" x14ac:dyDescent="0.25">
      <c r="A47" s="24">
        <v>163476</v>
      </c>
      <c r="B47" s="22" t="s">
        <v>337</v>
      </c>
      <c r="C47" s="33">
        <f t="shared" ref="C47:C48" si="5">G47/1000</f>
        <v>1.228</v>
      </c>
      <c r="D47" s="24">
        <v>18</v>
      </c>
      <c r="E47" s="25" t="s">
        <v>290</v>
      </c>
      <c r="G47" s="29">
        <v>1228</v>
      </c>
    </row>
    <row r="48" spans="1:7" ht="15.75" thickBot="1" x14ac:dyDescent="0.25">
      <c r="A48" s="24">
        <v>211630</v>
      </c>
      <c r="B48" s="22" t="s">
        <v>338</v>
      </c>
      <c r="C48" s="33">
        <f t="shared" si="5"/>
        <v>1.504</v>
      </c>
      <c r="D48" s="24">
        <v>13</v>
      </c>
      <c r="E48" s="25" t="s">
        <v>290</v>
      </c>
      <c r="G48" s="29">
        <v>1504</v>
      </c>
    </row>
    <row r="49" spans="1:7" ht="15.75" thickBot="1" x14ac:dyDescent="0.25">
      <c r="A49" s="24">
        <v>170138</v>
      </c>
      <c r="B49" s="22" t="s">
        <v>339</v>
      </c>
      <c r="C49" s="33">
        <f>G49/1000</f>
        <v>1.1910000000000001</v>
      </c>
      <c r="D49" s="24">
        <v>17</v>
      </c>
      <c r="E49" s="25" t="s">
        <v>290</v>
      </c>
      <c r="G49" s="29">
        <v>1191</v>
      </c>
    </row>
    <row r="50" spans="1:7" x14ac:dyDescent="0.2">
      <c r="A50" s="24">
        <v>214499</v>
      </c>
      <c r="B50" s="22" t="s">
        <v>340</v>
      </c>
      <c r="C50" s="34">
        <v>0.72699999999999998</v>
      </c>
      <c r="D50" s="24">
        <v>9</v>
      </c>
      <c r="E50" s="25" t="s">
        <v>290</v>
      </c>
      <c r="G50" s="29">
        <v>0.72699999999999998</v>
      </c>
    </row>
    <row r="51" spans="1:7" ht="15.75" thickBot="1" x14ac:dyDescent="0.25">
      <c r="A51" s="22">
        <v>214380</v>
      </c>
      <c r="B51" s="22" t="s">
        <v>341</v>
      </c>
      <c r="C51" s="35">
        <v>0</v>
      </c>
      <c r="D51" s="22">
        <v>0</v>
      </c>
      <c r="E51" s="23" t="s">
        <v>290</v>
      </c>
      <c r="G51" s="30">
        <v>0</v>
      </c>
    </row>
    <row r="52" spans="1:7" ht="15.75" thickBot="1" x14ac:dyDescent="0.25">
      <c r="A52" s="24">
        <v>102916</v>
      </c>
      <c r="B52" s="22" t="s">
        <v>342</v>
      </c>
      <c r="C52" s="33">
        <f t="shared" ref="C52:C54" si="6">G52/1000</f>
        <v>1.5589999999999999</v>
      </c>
      <c r="D52" s="24">
        <v>9</v>
      </c>
      <c r="E52" s="25" t="s">
        <v>290</v>
      </c>
      <c r="G52" s="29">
        <v>1559</v>
      </c>
    </row>
    <row r="53" spans="1:7" ht="15.75" thickBot="1" x14ac:dyDescent="0.25">
      <c r="A53" s="24">
        <v>221758</v>
      </c>
      <c r="B53" s="22" t="s">
        <v>343</v>
      </c>
      <c r="C53" s="33">
        <f t="shared" si="6"/>
        <v>2.1789999999999998</v>
      </c>
      <c r="D53" s="24">
        <v>18</v>
      </c>
      <c r="E53" s="25" t="s">
        <v>290</v>
      </c>
      <c r="G53" s="29">
        <v>2179</v>
      </c>
    </row>
    <row r="54" spans="1:7" ht="15.75" thickBot="1" x14ac:dyDescent="0.25">
      <c r="A54" s="24">
        <v>211358</v>
      </c>
      <c r="B54" s="22" t="s">
        <v>344</v>
      </c>
      <c r="C54" s="33">
        <f t="shared" si="6"/>
        <v>2.367</v>
      </c>
      <c r="D54" s="24">
        <v>17</v>
      </c>
      <c r="E54" s="25" t="s">
        <v>290</v>
      </c>
      <c r="G54" s="29">
        <v>2367</v>
      </c>
    </row>
    <row r="55" spans="1:7" ht="15.75" thickBot="1" x14ac:dyDescent="0.25">
      <c r="A55" s="24">
        <v>178690</v>
      </c>
      <c r="B55" s="22" t="s">
        <v>345</v>
      </c>
      <c r="C55" s="34">
        <v>0</v>
      </c>
      <c r="D55" s="24">
        <v>0</v>
      </c>
      <c r="E55" s="25" t="s">
        <v>290</v>
      </c>
      <c r="G55" s="29">
        <v>0</v>
      </c>
    </row>
    <row r="56" spans="1:7" ht="15.75" thickBot="1" x14ac:dyDescent="0.25">
      <c r="A56" s="24">
        <v>104237</v>
      </c>
      <c r="B56" s="22" t="s">
        <v>346</v>
      </c>
      <c r="C56" s="33">
        <f>G56/1000</f>
        <v>2.9910000000000001</v>
      </c>
      <c r="D56" s="24">
        <v>5</v>
      </c>
      <c r="E56" s="25" t="s">
        <v>290</v>
      </c>
      <c r="G56" s="29">
        <v>2991</v>
      </c>
    </row>
    <row r="57" spans="1:7" ht="15.75" thickBot="1" x14ac:dyDescent="0.25">
      <c r="A57" s="24">
        <v>138564</v>
      </c>
      <c r="B57" s="22" t="s">
        <v>347</v>
      </c>
      <c r="C57" s="34">
        <v>0.93799999999999994</v>
      </c>
      <c r="D57" s="24">
        <v>7</v>
      </c>
      <c r="E57" s="25" t="s">
        <v>290</v>
      </c>
      <c r="G57" s="29">
        <v>0.93799999999999994</v>
      </c>
    </row>
    <row r="58" spans="1:7" x14ac:dyDescent="0.2">
      <c r="A58" s="24">
        <v>265823</v>
      </c>
      <c r="B58" s="22" t="s">
        <v>348</v>
      </c>
      <c r="C58" s="34">
        <v>0.82199999999999995</v>
      </c>
      <c r="D58" s="24">
        <v>16</v>
      </c>
      <c r="E58" s="25" t="s">
        <v>290</v>
      </c>
      <c r="G58" s="29">
        <v>0.82199999999999995</v>
      </c>
    </row>
    <row r="59" spans="1:7" ht="15.75" thickBot="1" x14ac:dyDescent="0.25">
      <c r="A59" s="22">
        <v>152480</v>
      </c>
      <c r="B59" s="22" t="s">
        <v>349</v>
      </c>
      <c r="C59" s="33">
        <f>G59/1000</f>
        <v>2.262</v>
      </c>
      <c r="D59" s="22">
        <v>12</v>
      </c>
      <c r="E59" s="23" t="s">
        <v>290</v>
      </c>
      <c r="G59" s="30">
        <v>2262</v>
      </c>
    </row>
    <row r="60" spans="1:7" ht="15.75" thickBot="1" x14ac:dyDescent="0.25">
      <c r="A60" s="24">
        <v>243166</v>
      </c>
      <c r="B60" s="22" t="s">
        <v>350</v>
      </c>
      <c r="C60" s="34">
        <v>0.53200000000000003</v>
      </c>
      <c r="D60" s="24">
        <v>13</v>
      </c>
      <c r="E60" s="25" t="s">
        <v>290</v>
      </c>
      <c r="G60" s="29">
        <v>0.53200000000000003</v>
      </c>
    </row>
    <row r="61" spans="1:7" ht="15.75" thickBot="1" x14ac:dyDescent="0.25">
      <c r="A61" s="24">
        <v>203463</v>
      </c>
      <c r="B61" s="22" t="s">
        <v>351</v>
      </c>
      <c r="C61" s="34">
        <v>0</v>
      </c>
      <c r="D61" s="24">
        <v>0</v>
      </c>
      <c r="E61" s="25" t="s">
        <v>290</v>
      </c>
      <c r="G61" s="29">
        <v>0</v>
      </c>
    </row>
    <row r="62" spans="1:7" ht="15.75" thickBot="1" x14ac:dyDescent="0.25">
      <c r="A62" s="24">
        <v>205689</v>
      </c>
      <c r="B62" s="22" t="s">
        <v>352</v>
      </c>
      <c r="C62" s="34">
        <v>0.95199999999999996</v>
      </c>
      <c r="D62" s="24">
        <v>19</v>
      </c>
      <c r="E62" s="25" t="s">
        <v>290</v>
      </c>
      <c r="G62" s="29">
        <v>0.95199999999999996</v>
      </c>
    </row>
    <row r="63" spans="1:7" ht="15.75" thickBot="1" x14ac:dyDescent="0.25">
      <c r="A63" s="24">
        <v>140486</v>
      </c>
      <c r="B63" s="22" t="s">
        <v>353</v>
      </c>
      <c r="C63" s="33">
        <f t="shared" ref="C63:C65" si="7">G63/1000</f>
        <v>1.37</v>
      </c>
      <c r="D63" s="24">
        <v>14</v>
      </c>
      <c r="E63" s="25" t="s">
        <v>290</v>
      </c>
      <c r="G63" s="29">
        <v>1370</v>
      </c>
    </row>
    <row r="64" spans="1:7" x14ac:dyDescent="0.2">
      <c r="A64" s="24">
        <v>205155</v>
      </c>
      <c r="B64" s="22" t="s">
        <v>354</v>
      </c>
      <c r="C64" s="33">
        <f t="shared" si="7"/>
        <v>7.9260000000000002</v>
      </c>
      <c r="D64" s="24">
        <v>18</v>
      </c>
      <c r="E64" s="25" t="s">
        <v>290</v>
      </c>
      <c r="G64" s="29">
        <v>7926</v>
      </c>
    </row>
    <row r="65" spans="1:7" ht="15.75" thickBot="1" x14ac:dyDescent="0.25">
      <c r="A65" s="22">
        <v>205153</v>
      </c>
      <c r="B65" s="22" t="s">
        <v>355</v>
      </c>
      <c r="C65" s="33">
        <f t="shared" si="7"/>
        <v>6.25</v>
      </c>
      <c r="D65" s="22">
        <v>21</v>
      </c>
      <c r="E65" s="23" t="s">
        <v>290</v>
      </c>
      <c r="G65" s="30">
        <v>6250</v>
      </c>
    </row>
    <row r="66" spans="1:7" ht="15.75" thickBot="1" x14ac:dyDescent="0.25">
      <c r="A66" s="24">
        <v>126107</v>
      </c>
      <c r="B66" s="22" t="s">
        <v>356</v>
      </c>
      <c r="C66" s="33">
        <f>G66/1000</f>
        <v>1.0840000000000001</v>
      </c>
      <c r="D66" s="24">
        <v>13</v>
      </c>
      <c r="E66" s="25" t="s">
        <v>290</v>
      </c>
      <c r="G66" s="29">
        <v>1084</v>
      </c>
    </row>
    <row r="67" spans="1:7" ht="15.75" thickBot="1" x14ac:dyDescent="0.25">
      <c r="A67" s="24">
        <v>268150</v>
      </c>
      <c r="B67" s="22" t="s">
        <v>357</v>
      </c>
      <c r="C67" s="34">
        <v>0.65800000000000003</v>
      </c>
      <c r="D67">
        <f>H67/1000</f>
        <v>0</v>
      </c>
      <c r="E67" s="25" t="s">
        <v>290</v>
      </c>
      <c r="G67" s="29">
        <v>0.65800000000000003</v>
      </c>
    </row>
    <row r="68" spans="1:7" ht="15.75" thickBot="1" x14ac:dyDescent="0.25">
      <c r="A68" s="24">
        <v>225876</v>
      </c>
      <c r="B68" s="22" t="s">
        <v>358</v>
      </c>
      <c r="C68" s="34">
        <v>0.79900000000000004</v>
      </c>
      <c r="D68" s="24">
        <v>18</v>
      </c>
      <c r="E68" s="25" t="s">
        <v>290</v>
      </c>
      <c r="G68" s="29">
        <v>0.79900000000000004</v>
      </c>
    </row>
    <row r="69" spans="1:7" ht="15.75" thickBot="1" x14ac:dyDescent="0.25">
      <c r="A69" s="24">
        <v>208622</v>
      </c>
      <c r="B69" s="22" t="s">
        <v>359</v>
      </c>
      <c r="C69" s="33">
        <f>G69/1000</f>
        <v>1.5029999999999999</v>
      </c>
      <c r="D69" s="24">
        <v>16</v>
      </c>
      <c r="E69" s="25" t="s">
        <v>290</v>
      </c>
      <c r="G69" s="29">
        <v>1503</v>
      </c>
    </row>
    <row r="70" spans="1:7" ht="15.75" thickBot="1" x14ac:dyDescent="0.25">
      <c r="A70" s="24">
        <v>147891</v>
      </c>
      <c r="B70" s="22" t="s">
        <v>360</v>
      </c>
      <c r="C70" s="34">
        <v>0.879</v>
      </c>
      <c r="D70" s="24">
        <v>13</v>
      </c>
      <c r="E70" s="25" t="s">
        <v>290</v>
      </c>
      <c r="G70" s="29">
        <v>0.879</v>
      </c>
    </row>
    <row r="71" spans="1:7" ht="15.75" thickBot="1" x14ac:dyDescent="0.25">
      <c r="A71" s="24">
        <v>246330</v>
      </c>
      <c r="B71" s="22" t="s">
        <v>361</v>
      </c>
      <c r="C71" s="34">
        <v>0.96199999999999997</v>
      </c>
      <c r="D71" s="24">
        <v>13</v>
      </c>
      <c r="E71" s="25" t="s">
        <v>290</v>
      </c>
      <c r="G71" s="29">
        <v>0.96199999999999997</v>
      </c>
    </row>
    <row r="72" spans="1:7" ht="15.75" thickBot="1" x14ac:dyDescent="0.25">
      <c r="A72" s="24">
        <v>229704</v>
      </c>
      <c r="B72" s="22" t="s">
        <v>362</v>
      </c>
      <c r="C72" s="33">
        <f t="shared" ref="C72:C75" si="8">G72/1000</f>
        <v>6.4210000000000003</v>
      </c>
      <c r="D72" s="24">
        <v>19</v>
      </c>
      <c r="E72" s="25" t="s">
        <v>290</v>
      </c>
      <c r="G72" s="29">
        <v>6421</v>
      </c>
    </row>
    <row r="73" spans="1:7" x14ac:dyDescent="0.2">
      <c r="A73" s="24">
        <v>180607</v>
      </c>
      <c r="B73" s="22" t="s">
        <v>363</v>
      </c>
      <c r="C73" s="33">
        <f t="shared" si="8"/>
        <v>1.9</v>
      </c>
      <c r="D73" s="24">
        <v>14</v>
      </c>
      <c r="E73" s="25" t="s">
        <v>290</v>
      </c>
      <c r="G73" s="29">
        <v>1900</v>
      </c>
    </row>
    <row r="74" spans="1:7" ht="15.75" thickBot="1" x14ac:dyDescent="0.25">
      <c r="A74" s="22">
        <v>236790</v>
      </c>
      <c r="B74" s="22" t="s">
        <v>364</v>
      </c>
      <c r="C74" s="33">
        <f t="shared" si="8"/>
        <v>2.0710000000000002</v>
      </c>
      <c r="D74" s="22">
        <v>13</v>
      </c>
      <c r="E74" s="23" t="s">
        <v>290</v>
      </c>
      <c r="G74" s="30">
        <v>2071</v>
      </c>
    </row>
    <row r="75" spans="1:7" ht="15.75" thickBot="1" x14ac:dyDescent="0.25">
      <c r="A75" s="24">
        <v>163789</v>
      </c>
      <c r="B75" s="22" t="s">
        <v>365</v>
      </c>
      <c r="C75" s="33">
        <f t="shared" si="8"/>
        <v>2.9159999999999999</v>
      </c>
      <c r="D75" s="24">
        <v>1</v>
      </c>
      <c r="E75" s="25" t="s">
        <v>290</v>
      </c>
      <c r="G75" s="29">
        <v>2916</v>
      </c>
    </row>
    <row r="76" spans="1:7" ht="15.75" thickBot="1" x14ac:dyDescent="0.25">
      <c r="A76" s="24">
        <v>225556</v>
      </c>
      <c r="B76" s="22" t="s">
        <v>366</v>
      </c>
      <c r="C76" s="34">
        <v>0</v>
      </c>
      <c r="D76" s="24">
        <v>0</v>
      </c>
      <c r="E76" s="25" t="s">
        <v>290</v>
      </c>
      <c r="G76" s="29">
        <v>0</v>
      </c>
    </row>
    <row r="77" spans="1:7" ht="15.75" thickBot="1" x14ac:dyDescent="0.25">
      <c r="A77" s="24">
        <v>244185</v>
      </c>
      <c r="B77" s="22" t="s">
        <v>367</v>
      </c>
      <c r="C77" s="33">
        <f>G77/1000</f>
        <v>1.425</v>
      </c>
      <c r="D77" s="24">
        <v>21</v>
      </c>
      <c r="E77" s="25" t="s">
        <v>290</v>
      </c>
      <c r="G77" s="29">
        <v>1425</v>
      </c>
    </row>
    <row r="78" spans="1:7" ht="15.75" thickBot="1" x14ac:dyDescent="0.25">
      <c r="A78" s="24">
        <v>222897</v>
      </c>
      <c r="B78" s="22" t="s">
        <v>368</v>
      </c>
      <c r="C78" s="33">
        <f>G78/1000</f>
        <v>1.833</v>
      </c>
      <c r="D78" s="24">
        <v>1</v>
      </c>
      <c r="E78" s="25" t="s">
        <v>290</v>
      </c>
      <c r="G78" s="29">
        <v>1833</v>
      </c>
    </row>
    <row r="79" spans="1:7" ht="15.75" thickBot="1" x14ac:dyDescent="0.25">
      <c r="A79" s="24">
        <v>118826</v>
      </c>
      <c r="B79" s="22" t="s">
        <v>369</v>
      </c>
      <c r="C79" s="33">
        <f>G79/1000</f>
        <v>5.4809999999999999</v>
      </c>
      <c r="D79" s="24">
        <v>18</v>
      </c>
      <c r="E79" s="25" t="s">
        <v>290</v>
      </c>
      <c r="G79" s="29">
        <v>5481</v>
      </c>
    </row>
    <row r="80" spans="1:7" ht="15.75" thickBot="1" x14ac:dyDescent="0.25">
      <c r="A80" s="24">
        <v>175024</v>
      </c>
      <c r="B80" s="22" t="s">
        <v>370</v>
      </c>
      <c r="C80" s="34">
        <v>0.56299999999999994</v>
      </c>
      <c r="D80" s="24">
        <v>14</v>
      </c>
      <c r="E80" s="25" t="s">
        <v>290</v>
      </c>
      <c r="G80" s="29">
        <v>0.56299999999999994</v>
      </c>
    </row>
    <row r="81" spans="1:7" ht="15.75" thickBot="1" x14ac:dyDescent="0.25">
      <c r="A81" s="24">
        <v>214396</v>
      </c>
      <c r="B81" s="22" t="s">
        <v>371</v>
      </c>
      <c r="C81" s="34">
        <v>0.54200000000000004</v>
      </c>
      <c r="D81" s="24">
        <v>12</v>
      </c>
      <c r="E81" s="25" t="s">
        <v>290</v>
      </c>
      <c r="G81" s="29">
        <v>0.54200000000000004</v>
      </c>
    </row>
    <row r="82" spans="1:7" ht="15.75" thickBot="1" x14ac:dyDescent="0.25">
      <c r="A82" s="24">
        <v>164165</v>
      </c>
      <c r="B82" s="22" t="s">
        <v>372</v>
      </c>
      <c r="C82" s="34">
        <v>0.93600000000000005</v>
      </c>
      <c r="D82" s="24">
        <v>12</v>
      </c>
      <c r="E82" s="25" t="s">
        <v>290</v>
      </c>
      <c r="G82" s="29">
        <v>0.93600000000000005</v>
      </c>
    </row>
    <row r="83" spans="1:7" ht="15.75" thickBot="1" x14ac:dyDescent="0.25">
      <c r="A83" s="24">
        <v>137066</v>
      </c>
      <c r="B83" s="22" t="s">
        <v>373</v>
      </c>
      <c r="C83" s="33">
        <f>G83/1000</f>
        <v>5.7329999999999997</v>
      </c>
      <c r="D83" s="24">
        <v>19</v>
      </c>
      <c r="E83" s="25" t="s">
        <v>290</v>
      </c>
      <c r="G83" s="29">
        <v>5733</v>
      </c>
    </row>
    <row r="84" spans="1:7" ht="15.75" thickBot="1" x14ac:dyDescent="0.25">
      <c r="A84" s="24">
        <v>169788</v>
      </c>
      <c r="B84" s="22" t="s">
        <v>374</v>
      </c>
      <c r="C84" s="34">
        <v>0.871</v>
      </c>
      <c r="D84" s="24">
        <v>3</v>
      </c>
      <c r="E84" s="25" t="s">
        <v>290</v>
      </c>
      <c r="G84" s="29">
        <v>0.871</v>
      </c>
    </row>
    <row r="85" spans="1:7" ht="15.75" thickBot="1" x14ac:dyDescent="0.25">
      <c r="A85" s="24">
        <v>209738</v>
      </c>
      <c r="B85" s="22" t="s">
        <v>375</v>
      </c>
      <c r="C85" s="33">
        <f>G85/1000</f>
        <v>2.42</v>
      </c>
      <c r="D85" s="24">
        <v>11</v>
      </c>
      <c r="E85" s="25" t="s">
        <v>290</v>
      </c>
      <c r="G85" s="29">
        <v>2420</v>
      </c>
    </row>
    <row r="86" spans="1:7" ht="15.75" thickBot="1" x14ac:dyDescent="0.25">
      <c r="A86" s="24">
        <v>183557</v>
      </c>
      <c r="B86" s="22" t="s">
        <v>376</v>
      </c>
      <c r="C86" s="33">
        <f t="shared" ref="C86:C96" si="9">G86/1000</f>
        <v>2.2170000000000001</v>
      </c>
      <c r="D86" s="24">
        <v>19</v>
      </c>
      <c r="E86" s="25" t="s">
        <v>290</v>
      </c>
      <c r="G86" s="29">
        <v>2217</v>
      </c>
    </row>
    <row r="87" spans="1:7" ht="15.75" thickBot="1" x14ac:dyDescent="0.25">
      <c r="A87" s="24">
        <v>163989</v>
      </c>
      <c r="B87" s="22" t="s">
        <v>377</v>
      </c>
      <c r="C87" s="33">
        <f t="shared" si="9"/>
        <v>1.923</v>
      </c>
      <c r="D87" s="24">
        <v>16</v>
      </c>
      <c r="E87" s="25" t="s">
        <v>290</v>
      </c>
      <c r="G87" s="29">
        <v>1923</v>
      </c>
    </row>
    <row r="88" spans="1:7" ht="15.75" thickBot="1" x14ac:dyDescent="0.25">
      <c r="A88" s="24">
        <v>125649</v>
      </c>
      <c r="B88" s="22" t="s">
        <v>378</v>
      </c>
      <c r="C88" s="33">
        <f t="shared" si="9"/>
        <v>1.554</v>
      </c>
      <c r="D88" s="24">
        <v>22</v>
      </c>
      <c r="E88" s="25" t="s">
        <v>290</v>
      </c>
      <c r="G88" s="29">
        <v>1554</v>
      </c>
    </row>
    <row r="89" spans="1:7" ht="15.75" thickBot="1" x14ac:dyDescent="0.25">
      <c r="A89" s="24">
        <v>122251</v>
      </c>
      <c r="B89" s="22" t="s">
        <v>379</v>
      </c>
      <c r="C89" s="33">
        <f t="shared" si="9"/>
        <v>1.49</v>
      </c>
      <c r="D89" s="24">
        <v>13</v>
      </c>
      <c r="E89" s="25" t="s">
        <v>290</v>
      </c>
      <c r="G89" s="29">
        <v>1490</v>
      </c>
    </row>
    <row r="90" spans="1:7" ht="15.75" thickBot="1" x14ac:dyDescent="0.25">
      <c r="A90" s="24">
        <v>246492</v>
      </c>
      <c r="B90" s="22" t="s">
        <v>380</v>
      </c>
      <c r="C90" s="33">
        <f t="shared" si="9"/>
        <v>2.2250000000000001</v>
      </c>
      <c r="D90" s="24">
        <v>2</v>
      </c>
      <c r="E90" s="25" t="s">
        <v>290</v>
      </c>
      <c r="G90" s="29">
        <v>2225</v>
      </c>
    </row>
    <row r="91" spans="1:7" x14ac:dyDescent="0.2">
      <c r="A91" s="24">
        <v>140492</v>
      </c>
      <c r="B91" s="22" t="s">
        <v>381</v>
      </c>
      <c r="C91" s="33">
        <f t="shared" si="9"/>
        <v>1.3360000000000001</v>
      </c>
      <c r="D91" s="24">
        <v>16</v>
      </c>
      <c r="E91" s="25" t="s">
        <v>290</v>
      </c>
      <c r="G91" s="29">
        <v>1336</v>
      </c>
    </row>
    <row r="92" spans="1:7" ht="15.75" thickBot="1" x14ac:dyDescent="0.25">
      <c r="A92" s="22">
        <v>216913</v>
      </c>
      <c r="B92" s="22" t="s">
        <v>382</v>
      </c>
      <c r="C92" s="33">
        <f t="shared" si="9"/>
        <v>1.2509999999999999</v>
      </c>
      <c r="D92" s="22">
        <v>21</v>
      </c>
      <c r="E92" s="23" t="s">
        <v>290</v>
      </c>
      <c r="G92" s="30">
        <v>1251</v>
      </c>
    </row>
    <row r="93" spans="1:7" ht="15.75" thickBot="1" x14ac:dyDescent="0.25">
      <c r="A93" s="24">
        <v>237593</v>
      </c>
      <c r="B93" s="22" t="s">
        <v>383</v>
      </c>
      <c r="C93" s="33">
        <f t="shared" si="9"/>
        <v>1.48</v>
      </c>
      <c r="D93" s="24">
        <v>13</v>
      </c>
      <c r="E93" s="25" t="s">
        <v>290</v>
      </c>
      <c r="G93" s="29">
        <v>1480</v>
      </c>
    </row>
    <row r="94" spans="1:7" ht="15.75" thickBot="1" x14ac:dyDescent="0.25">
      <c r="A94" s="24">
        <v>160857</v>
      </c>
      <c r="B94" s="22" t="s">
        <v>384</v>
      </c>
      <c r="C94" s="33">
        <f t="shared" si="9"/>
        <v>4.54</v>
      </c>
      <c r="D94" s="24">
        <v>23</v>
      </c>
      <c r="E94" s="25" t="s">
        <v>290</v>
      </c>
      <c r="G94" s="29">
        <v>4540</v>
      </c>
    </row>
    <row r="95" spans="1:7" ht="15.75" thickBot="1" x14ac:dyDescent="0.25">
      <c r="A95" s="24">
        <v>132435</v>
      </c>
      <c r="B95" s="22" t="s">
        <v>385</v>
      </c>
      <c r="C95" s="33">
        <f t="shared" si="9"/>
        <v>1.4730000000000001</v>
      </c>
      <c r="D95" s="24">
        <v>11</v>
      </c>
      <c r="E95" s="25" t="s">
        <v>290</v>
      </c>
      <c r="G95" s="29">
        <v>1473</v>
      </c>
    </row>
    <row r="96" spans="1:7" ht="15.75" thickBot="1" x14ac:dyDescent="0.25">
      <c r="A96" s="24">
        <v>175707</v>
      </c>
      <c r="B96" s="22" t="s">
        <v>386</v>
      </c>
      <c r="C96" s="33">
        <f t="shared" si="9"/>
        <v>1.609</v>
      </c>
      <c r="D96" s="24">
        <v>3</v>
      </c>
      <c r="E96" s="25" t="s">
        <v>290</v>
      </c>
      <c r="G96" s="29">
        <v>1609</v>
      </c>
    </row>
    <row r="97" spans="1:7" x14ac:dyDescent="0.2">
      <c r="A97" s="24">
        <v>134927</v>
      </c>
      <c r="B97" s="22" t="s">
        <v>387</v>
      </c>
      <c r="C97" s="34">
        <v>0.72499999999999998</v>
      </c>
      <c r="D97" s="24">
        <v>16</v>
      </c>
      <c r="E97" s="25" t="s">
        <v>290</v>
      </c>
      <c r="G97" s="29">
        <v>0.72499999999999998</v>
      </c>
    </row>
    <row r="98" spans="1:7" ht="15.75" thickBot="1" x14ac:dyDescent="0.25">
      <c r="A98" s="22">
        <v>107672</v>
      </c>
      <c r="B98" s="22" t="s">
        <v>388</v>
      </c>
      <c r="C98" s="35">
        <v>0</v>
      </c>
      <c r="D98" s="22">
        <v>0</v>
      </c>
      <c r="E98" s="23" t="s">
        <v>290</v>
      </c>
      <c r="G98" s="30">
        <v>0</v>
      </c>
    </row>
    <row r="99" spans="1:7" ht="15.75" thickBot="1" x14ac:dyDescent="0.25">
      <c r="A99" s="24">
        <v>216906</v>
      </c>
      <c r="B99" s="22" t="s">
        <v>389</v>
      </c>
      <c r="C99" s="33">
        <f>G99/1000</f>
        <v>5.4779999999999998</v>
      </c>
      <c r="D99" s="24">
        <v>27</v>
      </c>
      <c r="E99" s="25" t="s">
        <v>290</v>
      </c>
      <c r="G99" s="29">
        <v>5478</v>
      </c>
    </row>
    <row r="100" spans="1:7" ht="15.75" thickBot="1" x14ac:dyDescent="0.25">
      <c r="A100" s="24">
        <v>246248</v>
      </c>
      <c r="B100" s="22" t="s">
        <v>390</v>
      </c>
      <c r="C100" s="34">
        <v>0.65900000000000003</v>
      </c>
      <c r="D100" s="24">
        <v>15</v>
      </c>
      <c r="E100" s="25" t="s">
        <v>290</v>
      </c>
      <c r="G100" s="29">
        <v>0.65900000000000003</v>
      </c>
    </row>
    <row r="101" spans="1:7" ht="15.75" thickBot="1" x14ac:dyDescent="0.25">
      <c r="A101" s="24">
        <v>175706</v>
      </c>
      <c r="B101" s="22" t="s">
        <v>391</v>
      </c>
      <c r="C101" s="34">
        <v>0.56299999999999994</v>
      </c>
      <c r="D101" s="24">
        <v>1</v>
      </c>
      <c r="E101" s="25" t="s">
        <v>290</v>
      </c>
      <c r="G101" s="29">
        <v>0.56299999999999994</v>
      </c>
    </row>
    <row r="102" spans="1:7" x14ac:dyDescent="0.2">
      <c r="A102" s="24">
        <v>103230</v>
      </c>
      <c r="B102" s="22" t="s">
        <v>392</v>
      </c>
      <c r="C102" s="34">
        <v>0.40200000000000002</v>
      </c>
      <c r="D102" s="24">
        <v>15</v>
      </c>
      <c r="E102" s="25" t="s">
        <v>290</v>
      </c>
      <c r="G102" s="29">
        <v>0.40200000000000002</v>
      </c>
    </row>
    <row r="103" spans="1:7" ht="15.75" thickBot="1" x14ac:dyDescent="0.25">
      <c r="A103" s="22">
        <v>214527</v>
      </c>
      <c r="B103" s="22" t="s">
        <v>393</v>
      </c>
      <c r="C103" s="33">
        <f t="shared" ref="C103:C105" si="10">G103/1000</f>
        <v>1.0860000000000001</v>
      </c>
      <c r="D103" s="22">
        <v>25</v>
      </c>
      <c r="E103" s="23" t="s">
        <v>290</v>
      </c>
      <c r="G103" s="30">
        <v>1086</v>
      </c>
    </row>
    <row r="104" spans="1:7" ht="15.75" thickBot="1" x14ac:dyDescent="0.25">
      <c r="A104" s="24">
        <v>132817</v>
      </c>
      <c r="B104" s="22" t="s">
        <v>394</v>
      </c>
      <c r="C104" s="33">
        <f t="shared" si="10"/>
        <v>1.101</v>
      </c>
      <c r="D104" s="24">
        <v>22</v>
      </c>
      <c r="E104" s="25" t="s">
        <v>290</v>
      </c>
      <c r="G104" s="29">
        <v>1101</v>
      </c>
    </row>
    <row r="105" spans="1:7" ht="15.75" thickBot="1" x14ac:dyDescent="0.25">
      <c r="A105" s="24">
        <v>205096</v>
      </c>
      <c r="B105" s="22" t="s">
        <v>395</v>
      </c>
      <c r="C105" s="33">
        <f t="shared" si="10"/>
        <v>3.8740000000000001</v>
      </c>
      <c r="D105" s="24">
        <v>25</v>
      </c>
      <c r="E105" s="25" t="s">
        <v>290</v>
      </c>
      <c r="G105" s="29">
        <v>3874</v>
      </c>
    </row>
    <row r="106" spans="1:7" x14ac:dyDescent="0.2">
      <c r="A106" s="24">
        <v>271247</v>
      </c>
      <c r="B106" s="22" t="s">
        <v>396</v>
      </c>
      <c r="C106" s="34">
        <v>0</v>
      </c>
      <c r="D106" s="24">
        <v>0</v>
      </c>
      <c r="E106" s="25" t="s">
        <v>290</v>
      </c>
      <c r="G106" s="29">
        <v>0</v>
      </c>
    </row>
    <row r="107" spans="1:7" ht="15.75" thickBot="1" x14ac:dyDescent="0.25">
      <c r="A107" s="22">
        <v>236785</v>
      </c>
      <c r="B107" s="22" t="s">
        <v>397</v>
      </c>
      <c r="C107" s="35">
        <v>0.88400000000000001</v>
      </c>
      <c r="D107" s="22">
        <v>14</v>
      </c>
      <c r="E107" s="23" t="s">
        <v>290</v>
      </c>
      <c r="G107" s="30">
        <v>0.88400000000000001</v>
      </c>
    </row>
    <row r="108" spans="1:7" ht="15.75" thickBot="1" x14ac:dyDescent="0.25">
      <c r="A108" s="24">
        <v>206426</v>
      </c>
      <c r="B108" s="22" t="s">
        <v>398</v>
      </c>
      <c r="C108" s="33">
        <f>G108/1000</f>
        <v>1.02</v>
      </c>
      <c r="D108" s="24">
        <v>20</v>
      </c>
      <c r="E108" s="25" t="s">
        <v>290</v>
      </c>
      <c r="G108" s="29">
        <v>1020</v>
      </c>
    </row>
    <row r="109" spans="1:7" ht="15.75" thickBot="1" x14ac:dyDescent="0.25">
      <c r="A109" s="24">
        <v>219344</v>
      </c>
      <c r="B109" s="22" t="s">
        <v>399</v>
      </c>
      <c r="C109" s="34">
        <v>0.68600000000000005</v>
      </c>
      <c r="D109" s="24">
        <v>23</v>
      </c>
      <c r="E109" s="25" t="s">
        <v>290</v>
      </c>
      <c r="G109" s="29">
        <v>0.68600000000000005</v>
      </c>
    </row>
    <row r="110" spans="1:7" ht="15.75" thickBot="1" x14ac:dyDescent="0.25">
      <c r="A110" s="24">
        <v>158448</v>
      </c>
      <c r="B110" s="22" t="s">
        <v>400</v>
      </c>
      <c r="C110" s="33">
        <f t="shared" ref="C110:C114" si="11">G110/1000</f>
        <v>4.6079999999999997</v>
      </c>
      <c r="D110" s="24">
        <v>19</v>
      </c>
      <c r="E110" s="25" t="s">
        <v>290</v>
      </c>
      <c r="G110" s="29">
        <v>4608</v>
      </c>
    </row>
    <row r="111" spans="1:7" ht="15.75" thickBot="1" x14ac:dyDescent="0.25">
      <c r="A111" s="24">
        <v>144149</v>
      </c>
      <c r="B111" s="22" t="s">
        <v>401</v>
      </c>
      <c r="C111" s="33">
        <f t="shared" si="11"/>
        <v>1.5649999999999999</v>
      </c>
      <c r="D111" s="24">
        <v>12</v>
      </c>
      <c r="E111" s="25" t="s">
        <v>290</v>
      </c>
      <c r="G111" s="29">
        <v>1565</v>
      </c>
    </row>
    <row r="112" spans="1:7" ht="15.75" thickBot="1" x14ac:dyDescent="0.25">
      <c r="A112" s="24">
        <v>221760</v>
      </c>
      <c r="B112" s="22" t="s">
        <v>402</v>
      </c>
      <c r="C112" s="33">
        <f t="shared" si="11"/>
        <v>1.1040000000000001</v>
      </c>
      <c r="D112" s="24">
        <v>16</v>
      </c>
      <c r="E112" s="25" t="s">
        <v>290</v>
      </c>
      <c r="G112" s="29">
        <v>1104</v>
      </c>
    </row>
    <row r="113" spans="1:7" ht="15.75" thickBot="1" x14ac:dyDescent="0.25">
      <c r="A113" s="24">
        <v>221759</v>
      </c>
      <c r="B113" s="22" t="s">
        <v>403</v>
      </c>
      <c r="C113" s="33">
        <f t="shared" si="11"/>
        <v>1.51</v>
      </c>
      <c r="D113" s="24">
        <v>17</v>
      </c>
      <c r="E113" s="25" t="s">
        <v>290</v>
      </c>
      <c r="G113" s="29">
        <v>1510</v>
      </c>
    </row>
    <row r="114" spans="1:7" ht="15.75" thickBot="1" x14ac:dyDescent="0.25">
      <c r="A114" s="24">
        <v>221152</v>
      </c>
      <c r="B114" s="22" t="s">
        <v>404</v>
      </c>
      <c r="C114" s="33">
        <f t="shared" si="11"/>
        <v>4.0830000000000002</v>
      </c>
      <c r="D114" s="24">
        <v>20</v>
      </c>
      <c r="E114" s="25" t="s">
        <v>290</v>
      </c>
      <c r="G114" s="29">
        <v>4083</v>
      </c>
    </row>
    <row r="115" spans="1:7" x14ac:dyDescent="0.2">
      <c r="A115" s="24">
        <v>222985</v>
      </c>
      <c r="B115" s="22" t="s">
        <v>405</v>
      </c>
      <c r="C115" s="34">
        <v>0.66100000000000003</v>
      </c>
      <c r="D115" s="24">
        <v>17</v>
      </c>
      <c r="E115" s="25" t="s">
        <v>290</v>
      </c>
      <c r="G115" s="29">
        <v>0.66100000000000003</v>
      </c>
    </row>
    <row r="116" spans="1:7" ht="15.75" thickBot="1" x14ac:dyDescent="0.25">
      <c r="A116" s="22">
        <v>132437</v>
      </c>
      <c r="B116" s="22" t="s">
        <v>406</v>
      </c>
      <c r="C116" s="33">
        <f t="shared" ref="C116:C117" si="12">G116/1000</f>
        <v>1.1259999999999999</v>
      </c>
      <c r="D116" s="22">
        <v>15</v>
      </c>
      <c r="E116" s="23" t="s">
        <v>290</v>
      </c>
      <c r="G116" s="30">
        <v>1126</v>
      </c>
    </row>
    <row r="117" spans="1:7" ht="15.75" thickBot="1" x14ac:dyDescent="0.25">
      <c r="A117" s="24">
        <v>201412</v>
      </c>
      <c r="B117" s="22" t="s">
        <v>407</v>
      </c>
      <c r="C117" s="33">
        <f t="shared" si="12"/>
        <v>5.8259999999999996</v>
      </c>
      <c r="D117" s="24">
        <v>22</v>
      </c>
      <c r="E117" s="25" t="s">
        <v>290</v>
      </c>
      <c r="G117" s="29">
        <v>5826</v>
      </c>
    </row>
    <row r="118" spans="1:7" ht="15.75" thickBot="1" x14ac:dyDescent="0.25">
      <c r="A118" s="24">
        <v>246327</v>
      </c>
      <c r="B118" s="22" t="s">
        <v>408</v>
      </c>
      <c r="C118" s="34">
        <v>0.85699999999999998</v>
      </c>
      <c r="D118" s="24">
        <v>15</v>
      </c>
      <c r="E118" s="25" t="s">
        <v>290</v>
      </c>
      <c r="G118" s="29">
        <v>0.85699999999999998</v>
      </c>
    </row>
    <row r="119" spans="1:7" x14ac:dyDescent="0.2">
      <c r="A119" s="24">
        <v>246326</v>
      </c>
      <c r="B119" s="22" t="s">
        <v>409</v>
      </c>
      <c r="C119" s="33">
        <f t="shared" ref="C119:C121" si="13">G119/1000</f>
        <v>1.627</v>
      </c>
      <c r="D119" s="24">
        <v>13</v>
      </c>
      <c r="E119" s="25" t="s">
        <v>290</v>
      </c>
      <c r="G119" s="29">
        <v>1627</v>
      </c>
    </row>
    <row r="120" spans="1:7" ht="15.75" thickBot="1" x14ac:dyDescent="0.25">
      <c r="A120" s="22">
        <v>133085</v>
      </c>
      <c r="B120" s="22" t="s">
        <v>410</v>
      </c>
      <c r="C120" s="33">
        <f t="shared" si="13"/>
        <v>1.4379999999999999</v>
      </c>
      <c r="D120" s="22">
        <v>12</v>
      </c>
      <c r="E120" s="23" t="s">
        <v>290</v>
      </c>
      <c r="G120" s="30">
        <v>1438</v>
      </c>
    </row>
    <row r="121" spans="1:7" ht="15.75" thickBot="1" x14ac:dyDescent="0.25">
      <c r="A121" s="24">
        <v>102959</v>
      </c>
      <c r="B121" s="22" t="s">
        <v>411</v>
      </c>
      <c r="C121" s="33">
        <f t="shared" si="13"/>
        <v>1.6279999999999999</v>
      </c>
      <c r="D121" s="24">
        <v>18</v>
      </c>
      <c r="E121" s="25" t="s">
        <v>290</v>
      </c>
      <c r="G121" s="29">
        <v>1628</v>
      </c>
    </row>
    <row r="122" spans="1:7" ht="15.75" thickBot="1" x14ac:dyDescent="0.25">
      <c r="A122" s="24">
        <v>271068</v>
      </c>
      <c r="B122" s="22" t="s">
        <v>412</v>
      </c>
      <c r="C122" s="34">
        <v>0.79600000000000004</v>
      </c>
      <c r="D122" s="24">
        <v>7</v>
      </c>
      <c r="E122" s="25" t="s">
        <v>290</v>
      </c>
      <c r="G122" s="29">
        <v>0.79600000000000004</v>
      </c>
    </row>
    <row r="123" spans="1:7" ht="15.75" thickBot="1" x14ac:dyDescent="0.25">
      <c r="A123" s="24">
        <v>178694</v>
      </c>
      <c r="B123" s="22" t="s">
        <v>413</v>
      </c>
      <c r="C123" s="34">
        <v>0</v>
      </c>
      <c r="D123" s="24">
        <v>0</v>
      </c>
      <c r="E123" s="25" t="s">
        <v>290</v>
      </c>
      <c r="G123" s="29">
        <v>0</v>
      </c>
    </row>
    <row r="124" spans="1:7" ht="15.75" thickBot="1" x14ac:dyDescent="0.25">
      <c r="A124" s="24">
        <v>175806</v>
      </c>
      <c r="B124" s="22" t="s">
        <v>414</v>
      </c>
      <c r="C124" s="34">
        <v>0.89400000000000002</v>
      </c>
      <c r="D124" s="24">
        <v>19</v>
      </c>
      <c r="E124" s="25" t="s">
        <v>290</v>
      </c>
      <c r="G124" s="29">
        <v>0.89400000000000002</v>
      </c>
    </row>
    <row r="125" spans="1:7" ht="15.75" thickBot="1" x14ac:dyDescent="0.25">
      <c r="A125" s="24">
        <v>205087</v>
      </c>
      <c r="B125" s="22" t="s">
        <v>415</v>
      </c>
      <c r="C125" s="33">
        <f>G125/1000</f>
        <v>1.6850000000000001</v>
      </c>
      <c r="D125" s="24">
        <v>23</v>
      </c>
      <c r="E125" s="25" t="s">
        <v>290</v>
      </c>
      <c r="G125" s="29">
        <v>1685</v>
      </c>
    </row>
    <row r="126" spans="1:7" x14ac:dyDescent="0.2">
      <c r="A126" s="24">
        <v>217062</v>
      </c>
      <c r="B126" s="22" t="s">
        <v>416</v>
      </c>
      <c r="C126" s="34">
        <v>0.86399999999999999</v>
      </c>
      <c r="D126" s="24">
        <v>18</v>
      </c>
      <c r="E126" s="25" t="s">
        <v>290</v>
      </c>
      <c r="G126" s="29">
        <v>0.86399999999999999</v>
      </c>
    </row>
    <row r="127" spans="1:7" ht="15.75" thickBot="1" x14ac:dyDescent="0.25">
      <c r="A127" s="22">
        <v>208334</v>
      </c>
      <c r="B127" s="22" t="s">
        <v>417</v>
      </c>
      <c r="C127" s="33">
        <f>G127/1000</f>
        <v>1.1060000000000001</v>
      </c>
      <c r="D127" s="22">
        <v>26</v>
      </c>
      <c r="E127" s="23" t="s">
        <v>290</v>
      </c>
      <c r="G127" s="30">
        <v>1106</v>
      </c>
    </row>
    <row r="128" spans="1:7" ht="15.75" thickBot="1" x14ac:dyDescent="0.25">
      <c r="A128" s="24">
        <v>219751</v>
      </c>
      <c r="B128" s="22" t="s">
        <v>418</v>
      </c>
      <c r="C128" s="34">
        <v>0.72699999999999998</v>
      </c>
      <c r="D128" s="24">
        <v>26</v>
      </c>
      <c r="E128" s="25" t="s">
        <v>290</v>
      </c>
      <c r="G128" s="29">
        <v>0.72699999999999998</v>
      </c>
    </row>
    <row r="129" spans="1:7" ht="15.75" thickBot="1" x14ac:dyDescent="0.25">
      <c r="A129" s="24">
        <v>217019</v>
      </c>
      <c r="B129" s="22" t="s">
        <v>419</v>
      </c>
      <c r="C129" s="33">
        <f>G129/1000</f>
        <v>2.2530000000000001</v>
      </c>
      <c r="D129" s="24">
        <v>18</v>
      </c>
      <c r="E129" s="25" t="s">
        <v>290</v>
      </c>
      <c r="G129" s="29">
        <v>2253</v>
      </c>
    </row>
    <row r="130" spans="1:7" ht="15.75" thickBot="1" x14ac:dyDescent="0.25">
      <c r="A130" s="24">
        <v>121695</v>
      </c>
      <c r="B130" s="22" t="s">
        <v>420</v>
      </c>
      <c r="C130" s="34">
        <v>0.93</v>
      </c>
      <c r="D130" s="24">
        <v>12</v>
      </c>
      <c r="E130" s="25" t="s">
        <v>290</v>
      </c>
      <c r="G130" s="29">
        <v>0.93</v>
      </c>
    </row>
    <row r="131" spans="1:7" ht="15.75" thickBot="1" x14ac:dyDescent="0.25">
      <c r="A131" s="24">
        <v>228213</v>
      </c>
      <c r="B131" s="22" t="s">
        <v>421</v>
      </c>
      <c r="C131" s="33">
        <f t="shared" ref="C131:C134" si="14">G131/1000</f>
        <v>1.06</v>
      </c>
      <c r="D131" s="24">
        <v>16</v>
      </c>
      <c r="E131" s="25" t="s">
        <v>290</v>
      </c>
      <c r="G131" s="29">
        <v>1060</v>
      </c>
    </row>
    <row r="132" spans="1:7" ht="15.75" thickBot="1" x14ac:dyDescent="0.25">
      <c r="A132" s="24">
        <v>123466</v>
      </c>
      <c r="B132" s="22" t="s">
        <v>422</v>
      </c>
      <c r="C132" s="33">
        <f t="shared" si="14"/>
        <v>1.716</v>
      </c>
      <c r="D132" s="24">
        <v>18</v>
      </c>
      <c r="E132" s="25" t="s">
        <v>290</v>
      </c>
      <c r="G132" s="29">
        <v>1716</v>
      </c>
    </row>
    <row r="133" spans="1:7" ht="15.75" thickBot="1" x14ac:dyDescent="0.25">
      <c r="A133" s="24">
        <v>236786</v>
      </c>
      <c r="B133" s="22" t="s">
        <v>423</v>
      </c>
      <c r="C133" s="33">
        <f t="shared" si="14"/>
        <v>1.1240000000000001</v>
      </c>
      <c r="D133" s="24">
        <v>13</v>
      </c>
      <c r="E133" s="25" t="s">
        <v>290</v>
      </c>
      <c r="G133" s="29">
        <v>1124</v>
      </c>
    </row>
    <row r="134" spans="1:7" ht="15.75" thickBot="1" x14ac:dyDescent="0.25">
      <c r="A134" s="24">
        <v>208431</v>
      </c>
      <c r="B134" s="22" t="s">
        <v>424</v>
      </c>
      <c r="C134" s="33">
        <f t="shared" si="14"/>
        <v>1.653</v>
      </c>
      <c r="D134" s="24">
        <v>3</v>
      </c>
      <c r="E134" s="25" t="s">
        <v>290</v>
      </c>
      <c r="G134" s="29">
        <v>1653</v>
      </c>
    </row>
    <row r="135" spans="1:7" x14ac:dyDescent="0.2">
      <c r="A135" s="24">
        <v>234510</v>
      </c>
      <c r="B135" s="22" t="s">
        <v>425</v>
      </c>
      <c r="C135" s="34">
        <v>0.61599999999999999</v>
      </c>
      <c r="D135" s="24">
        <v>11</v>
      </c>
      <c r="E135" s="25" t="s">
        <v>290</v>
      </c>
      <c r="G135" s="29">
        <v>0.61599999999999999</v>
      </c>
    </row>
    <row r="136" spans="1:7" ht="15.75" thickBot="1" x14ac:dyDescent="0.25">
      <c r="A136" s="22">
        <v>225841</v>
      </c>
      <c r="B136" s="22" t="s">
        <v>426</v>
      </c>
      <c r="C136" s="33">
        <f>G136/1000</f>
        <v>1.897</v>
      </c>
      <c r="D136" s="22">
        <v>19</v>
      </c>
      <c r="E136" s="23" t="s">
        <v>290</v>
      </c>
      <c r="G136" s="30">
        <v>1897</v>
      </c>
    </row>
    <row r="137" spans="1:7" ht="15.75" thickBot="1" x14ac:dyDescent="0.25">
      <c r="A137" s="24">
        <v>226680</v>
      </c>
      <c r="B137" s="22" t="s">
        <v>427</v>
      </c>
      <c r="C137" s="34">
        <v>0.55200000000000005</v>
      </c>
      <c r="D137" s="24">
        <v>16</v>
      </c>
      <c r="E137" s="25" t="s">
        <v>290</v>
      </c>
      <c r="G137" s="29">
        <v>0.55200000000000005</v>
      </c>
    </row>
    <row r="138" spans="1:7" ht="15.75" thickBot="1" x14ac:dyDescent="0.25">
      <c r="A138" s="24">
        <v>211718</v>
      </c>
      <c r="B138" s="22" t="s">
        <v>428</v>
      </c>
      <c r="C138" s="33">
        <f t="shared" ref="C138:C141" si="15">G138/1000</f>
        <v>1.2310000000000001</v>
      </c>
      <c r="D138" s="24">
        <v>14</v>
      </c>
      <c r="E138" s="25" t="s">
        <v>290</v>
      </c>
      <c r="G138" s="29">
        <v>1231</v>
      </c>
    </row>
    <row r="139" spans="1:7" ht="15.75" thickBot="1" x14ac:dyDescent="0.25">
      <c r="A139" s="24">
        <v>215216</v>
      </c>
      <c r="B139" s="22" t="s">
        <v>429</v>
      </c>
      <c r="C139" s="33">
        <f t="shared" si="15"/>
        <v>1.673</v>
      </c>
      <c r="D139" s="24">
        <v>18</v>
      </c>
      <c r="E139" s="25" t="s">
        <v>290</v>
      </c>
      <c r="G139" s="29">
        <v>1673</v>
      </c>
    </row>
    <row r="140" spans="1:7" ht="15.75" thickBot="1" x14ac:dyDescent="0.25">
      <c r="A140" s="24">
        <v>163992</v>
      </c>
      <c r="B140" s="22" t="s">
        <v>430</v>
      </c>
      <c r="C140" s="33">
        <f t="shared" si="15"/>
        <v>1.048</v>
      </c>
      <c r="D140" s="24">
        <v>19</v>
      </c>
      <c r="E140" s="25" t="s">
        <v>290</v>
      </c>
      <c r="G140" s="29">
        <v>1048</v>
      </c>
    </row>
    <row r="141" spans="1:7" ht="15.75" thickBot="1" x14ac:dyDescent="0.25">
      <c r="A141" s="24">
        <v>182695</v>
      </c>
      <c r="B141" s="22" t="s">
        <v>431</v>
      </c>
      <c r="C141" s="33">
        <f t="shared" si="15"/>
        <v>1.2889999999999999</v>
      </c>
      <c r="D141" s="24">
        <v>14</v>
      </c>
      <c r="E141" s="25" t="s">
        <v>290</v>
      </c>
      <c r="G141" s="29">
        <v>1289</v>
      </c>
    </row>
    <row r="142" spans="1:7" ht="15.75" thickBot="1" x14ac:dyDescent="0.25">
      <c r="A142" s="24">
        <v>223940</v>
      </c>
      <c r="B142" s="22" t="s">
        <v>432</v>
      </c>
      <c r="C142" s="34">
        <v>0</v>
      </c>
      <c r="D142" s="24">
        <v>0</v>
      </c>
      <c r="E142" s="25" t="s">
        <v>290</v>
      </c>
      <c r="G142" s="29">
        <v>0</v>
      </c>
    </row>
    <row r="143" spans="1:7" ht="15.75" thickBot="1" x14ac:dyDescent="0.25">
      <c r="A143" s="24">
        <v>158365</v>
      </c>
      <c r="B143" s="22" t="s">
        <v>433</v>
      </c>
      <c r="C143" s="33">
        <f t="shared" ref="C143:C145" si="16">G143/1000</f>
        <v>1.732</v>
      </c>
      <c r="D143" s="24">
        <v>13</v>
      </c>
      <c r="E143" s="25" t="s">
        <v>290</v>
      </c>
      <c r="G143" s="29">
        <v>1732</v>
      </c>
    </row>
    <row r="144" spans="1:7" ht="15.75" thickBot="1" x14ac:dyDescent="0.25">
      <c r="A144" s="24">
        <v>183823</v>
      </c>
      <c r="B144" s="22" t="s">
        <v>434</v>
      </c>
      <c r="C144" s="33">
        <f t="shared" si="16"/>
        <v>1.8839999999999999</v>
      </c>
      <c r="D144" s="24">
        <v>22</v>
      </c>
      <c r="E144" s="25" t="s">
        <v>290</v>
      </c>
      <c r="G144" s="29">
        <v>1884</v>
      </c>
    </row>
    <row r="145" spans="1:7" ht="15.75" thickBot="1" x14ac:dyDescent="0.25">
      <c r="A145" s="24">
        <v>135573</v>
      </c>
      <c r="B145" s="22" t="s">
        <v>435</v>
      </c>
      <c r="C145" s="33">
        <f t="shared" si="16"/>
        <v>1.421</v>
      </c>
      <c r="D145" s="24">
        <v>18</v>
      </c>
      <c r="E145" s="25" t="s">
        <v>290</v>
      </c>
      <c r="G145" s="29">
        <v>1421</v>
      </c>
    </row>
    <row r="146" spans="1:7" ht="15.75" thickBot="1" x14ac:dyDescent="0.25">
      <c r="A146" s="24">
        <v>203331</v>
      </c>
      <c r="B146" s="22" t="s">
        <v>436</v>
      </c>
      <c r="C146" s="34">
        <v>0.871</v>
      </c>
      <c r="D146" s="24">
        <v>22</v>
      </c>
      <c r="E146" s="25" t="s">
        <v>290</v>
      </c>
      <c r="G146" s="29">
        <v>0.871</v>
      </c>
    </row>
    <row r="147" spans="1:7" ht="15.75" thickBot="1" x14ac:dyDescent="0.25">
      <c r="A147" s="24">
        <v>205070</v>
      </c>
      <c r="B147" s="22" t="s">
        <v>437</v>
      </c>
      <c r="C147" s="33">
        <f t="shared" ref="C147:C150" si="17">G147/1000</f>
        <v>1.145</v>
      </c>
      <c r="D147" s="24">
        <v>8</v>
      </c>
      <c r="E147" s="25" t="s">
        <v>290</v>
      </c>
      <c r="G147" s="29">
        <v>1145</v>
      </c>
    </row>
    <row r="148" spans="1:7" ht="15.75" thickBot="1" x14ac:dyDescent="0.25">
      <c r="A148" s="24">
        <v>238786</v>
      </c>
      <c r="B148" s="22" t="s">
        <v>438</v>
      </c>
      <c r="C148" s="33">
        <f t="shared" si="17"/>
        <v>1.2130000000000001</v>
      </c>
      <c r="D148" s="24">
        <v>13</v>
      </c>
      <c r="E148" s="25" t="s">
        <v>290</v>
      </c>
      <c r="G148" s="29">
        <v>1213</v>
      </c>
    </row>
    <row r="149" spans="1:7" ht="15.75" thickBot="1" x14ac:dyDescent="0.25">
      <c r="A149" s="24">
        <v>217321</v>
      </c>
      <c r="B149" s="22" t="s">
        <v>439</v>
      </c>
      <c r="C149" s="33">
        <f t="shared" si="17"/>
        <v>1.1140000000000001</v>
      </c>
      <c r="D149" s="24">
        <v>9</v>
      </c>
      <c r="E149" s="25" t="s">
        <v>290</v>
      </c>
      <c r="G149" s="29">
        <v>1114</v>
      </c>
    </row>
    <row r="150" spans="1:7" x14ac:dyDescent="0.2">
      <c r="A150" s="24">
        <v>132286</v>
      </c>
      <c r="B150" s="22" t="s">
        <v>440</v>
      </c>
      <c r="C150" s="33">
        <f t="shared" si="17"/>
        <v>1.0669999999999999</v>
      </c>
      <c r="D150" s="24">
        <v>20</v>
      </c>
      <c r="E150" s="25" t="s">
        <v>290</v>
      </c>
      <c r="G150" s="29">
        <v>1067</v>
      </c>
    </row>
    <row r="151" spans="1:7" ht="15.75" thickBot="1" x14ac:dyDescent="0.25">
      <c r="A151" s="22">
        <v>178688</v>
      </c>
      <c r="B151" s="22" t="s">
        <v>441</v>
      </c>
      <c r="C151" s="35">
        <v>0.76200000000000001</v>
      </c>
      <c r="D151" s="22">
        <v>3</v>
      </c>
      <c r="E151" s="23" t="s">
        <v>290</v>
      </c>
      <c r="G151" s="30">
        <v>0.76200000000000001</v>
      </c>
    </row>
    <row r="152" spans="1:7" ht="15.75" thickBot="1" x14ac:dyDescent="0.25">
      <c r="A152" s="24">
        <v>210335</v>
      </c>
      <c r="B152" s="22" t="s">
        <v>442</v>
      </c>
      <c r="C152" s="33">
        <f t="shared" ref="C152:C153" si="18">G152/1000</f>
        <v>2.1309999999999998</v>
      </c>
      <c r="D152" s="24">
        <v>10</v>
      </c>
      <c r="E152" s="25" t="s">
        <v>290</v>
      </c>
      <c r="G152" s="29">
        <v>2131</v>
      </c>
    </row>
    <row r="153" spans="1:7" ht="15.75" thickBot="1" x14ac:dyDescent="0.25">
      <c r="A153" s="24">
        <v>269324</v>
      </c>
      <c r="B153" s="22" t="s">
        <v>443</v>
      </c>
      <c r="C153" s="33">
        <f t="shared" si="18"/>
        <v>4.1719999999999997</v>
      </c>
      <c r="D153" s="24">
        <v>17</v>
      </c>
      <c r="E153" s="25" t="s">
        <v>290</v>
      </c>
      <c r="G153" s="29">
        <v>4172</v>
      </c>
    </row>
    <row r="154" spans="1:7" ht="15.75" thickBot="1" x14ac:dyDescent="0.25">
      <c r="A154" s="24">
        <v>183288</v>
      </c>
      <c r="B154" s="22" t="s">
        <v>444</v>
      </c>
      <c r="C154" s="34">
        <v>0.89600000000000002</v>
      </c>
      <c r="D154" s="24">
        <v>15</v>
      </c>
      <c r="E154" s="25" t="s">
        <v>290</v>
      </c>
      <c r="G154" s="29">
        <v>0.89600000000000002</v>
      </c>
    </row>
    <row r="155" spans="1:7" ht="15.75" thickBot="1" x14ac:dyDescent="0.25">
      <c r="A155" s="24">
        <v>229979</v>
      </c>
      <c r="B155" s="22" t="s">
        <v>445</v>
      </c>
      <c r="C155" s="33">
        <f>G155/1000</f>
        <v>1.2789999999999999</v>
      </c>
      <c r="D155" s="24">
        <v>3</v>
      </c>
      <c r="E155" s="25" t="s">
        <v>290</v>
      </c>
      <c r="G155" s="29">
        <v>1279</v>
      </c>
    </row>
    <row r="156" spans="1:7" ht="15.75" thickBot="1" x14ac:dyDescent="0.25">
      <c r="A156" s="24">
        <v>236966</v>
      </c>
      <c r="B156" s="22" t="s">
        <v>446</v>
      </c>
      <c r="C156" s="34">
        <v>0.40200000000000002</v>
      </c>
      <c r="D156" s="24">
        <v>18</v>
      </c>
      <c r="E156" s="25" t="s">
        <v>290</v>
      </c>
      <c r="G156" s="29">
        <v>0.40200000000000002</v>
      </c>
    </row>
    <row r="157" spans="1:7" x14ac:dyDescent="0.2">
      <c r="A157" s="24">
        <v>144560</v>
      </c>
      <c r="B157" s="22" t="s">
        <v>447</v>
      </c>
      <c r="C157" s="33">
        <f>G157/1000</f>
        <v>1.1819999999999999</v>
      </c>
      <c r="D157" s="24">
        <v>18</v>
      </c>
      <c r="E157" s="25" t="s">
        <v>290</v>
      </c>
      <c r="G157" s="29">
        <v>1182</v>
      </c>
    </row>
    <row r="158" spans="1:7" ht="15.75" thickBot="1" x14ac:dyDescent="0.25">
      <c r="A158" s="22">
        <v>164178</v>
      </c>
      <c r="B158" s="22" t="s">
        <v>448</v>
      </c>
      <c r="C158" s="35">
        <v>0.53700000000000003</v>
      </c>
      <c r="D158" s="22">
        <v>19</v>
      </c>
      <c r="E158" s="23" t="s">
        <v>290</v>
      </c>
      <c r="G158" s="30">
        <v>0.53700000000000003</v>
      </c>
    </row>
    <row r="159" spans="1:7" ht="15.75" thickBot="1" x14ac:dyDescent="0.25">
      <c r="A159" s="24">
        <v>138493</v>
      </c>
      <c r="B159" s="22" t="s">
        <v>449</v>
      </c>
      <c r="C159" s="33">
        <f t="shared" ref="C159:C162" si="19">G159/1000</f>
        <v>1.6879999999999999</v>
      </c>
      <c r="D159" s="24">
        <v>16</v>
      </c>
      <c r="E159" s="25" t="s">
        <v>290</v>
      </c>
      <c r="G159" s="29">
        <v>1688</v>
      </c>
    </row>
    <row r="160" spans="1:7" ht="15.75" thickBot="1" x14ac:dyDescent="0.25">
      <c r="A160" s="24">
        <v>155550</v>
      </c>
      <c r="B160" s="22" t="s">
        <v>450</v>
      </c>
      <c r="C160" s="33">
        <f t="shared" si="19"/>
        <v>5.4619999999999997</v>
      </c>
      <c r="D160" s="24">
        <v>22</v>
      </c>
      <c r="E160" s="25" t="s">
        <v>290</v>
      </c>
      <c r="G160" s="29">
        <v>5462</v>
      </c>
    </row>
    <row r="161" spans="1:7" ht="15.75" thickBot="1" x14ac:dyDescent="0.25">
      <c r="A161" s="24">
        <v>155552</v>
      </c>
      <c r="B161" s="22" t="s">
        <v>451</v>
      </c>
      <c r="C161" s="33">
        <f t="shared" si="19"/>
        <v>2.895</v>
      </c>
      <c r="D161" s="24">
        <v>24</v>
      </c>
      <c r="E161" s="25" t="s">
        <v>290</v>
      </c>
      <c r="G161" s="29">
        <v>2895</v>
      </c>
    </row>
    <row r="162" spans="1:7" ht="15.75" thickBot="1" x14ac:dyDescent="0.25">
      <c r="A162" s="24">
        <v>204741</v>
      </c>
      <c r="B162" s="22" t="s">
        <v>452</v>
      </c>
      <c r="C162" s="33">
        <f t="shared" si="19"/>
        <v>2.0299999999999998</v>
      </c>
      <c r="D162" s="24">
        <v>12</v>
      </c>
      <c r="E162" s="25" t="s">
        <v>290</v>
      </c>
      <c r="G162" s="29">
        <v>2030</v>
      </c>
    </row>
    <row r="163" spans="1:7" ht="15.75" thickBot="1" x14ac:dyDescent="0.25">
      <c r="A163" s="24">
        <v>163846</v>
      </c>
      <c r="B163" s="22" t="s">
        <v>453</v>
      </c>
      <c r="C163" s="34">
        <v>0.82</v>
      </c>
      <c r="D163" s="24">
        <v>16</v>
      </c>
      <c r="E163" s="25" t="s">
        <v>290</v>
      </c>
      <c r="G163" s="29">
        <v>0.82</v>
      </c>
    </row>
    <row r="164" spans="1:7" ht="15.75" thickBot="1" x14ac:dyDescent="0.25">
      <c r="A164" s="24">
        <v>236743</v>
      </c>
      <c r="B164" s="22" t="s">
        <v>454</v>
      </c>
      <c r="C164" s="33">
        <f t="shared" ref="C164:C167" si="20">G164/1000</f>
        <v>1.57</v>
      </c>
      <c r="D164" s="24">
        <v>15</v>
      </c>
      <c r="E164" s="25" t="s">
        <v>290</v>
      </c>
      <c r="G164" s="29">
        <v>1570</v>
      </c>
    </row>
    <row r="165" spans="1:7" x14ac:dyDescent="0.2">
      <c r="A165" s="24">
        <v>208361</v>
      </c>
      <c r="B165" s="22" t="s">
        <v>455</v>
      </c>
      <c r="C165" s="33">
        <f t="shared" si="20"/>
        <v>1.304</v>
      </c>
      <c r="D165" s="24">
        <v>22</v>
      </c>
      <c r="E165" s="25" t="s">
        <v>290</v>
      </c>
      <c r="G165" s="29">
        <v>1304</v>
      </c>
    </row>
    <row r="166" spans="1:7" ht="15.75" thickBot="1" x14ac:dyDescent="0.25">
      <c r="A166" s="22">
        <v>170130</v>
      </c>
      <c r="B166" s="22" t="s">
        <v>456</v>
      </c>
      <c r="C166" s="33">
        <f t="shared" si="20"/>
        <v>4</v>
      </c>
      <c r="D166" s="22">
        <v>1</v>
      </c>
      <c r="E166" s="23" t="s">
        <v>290</v>
      </c>
      <c r="G166" s="30">
        <v>4000</v>
      </c>
    </row>
    <row r="167" spans="1:7" ht="15.75" thickBot="1" x14ac:dyDescent="0.25">
      <c r="A167" s="24">
        <v>140439</v>
      </c>
      <c r="B167" s="22" t="s">
        <v>457</v>
      </c>
      <c r="C167" s="33">
        <f t="shared" si="20"/>
        <v>2.3079999999999998</v>
      </c>
      <c r="D167" s="24">
        <v>5</v>
      </c>
      <c r="E167" s="25" t="s">
        <v>290</v>
      </c>
      <c r="G167" s="29">
        <v>2308</v>
      </c>
    </row>
    <row r="168" spans="1:7" ht="15.75" thickBot="1" x14ac:dyDescent="0.25">
      <c r="A168" s="24">
        <v>158357</v>
      </c>
      <c r="B168" s="22" t="s">
        <v>458</v>
      </c>
      <c r="C168" s="34">
        <v>0.66100000000000003</v>
      </c>
      <c r="D168" s="24">
        <v>12</v>
      </c>
      <c r="E168" s="25" t="s">
        <v>290</v>
      </c>
      <c r="G168" s="29">
        <v>0.66100000000000003</v>
      </c>
    </row>
    <row r="169" spans="1:7" x14ac:dyDescent="0.2">
      <c r="A169" s="24">
        <v>211476</v>
      </c>
      <c r="B169" s="22" t="s">
        <v>459</v>
      </c>
      <c r="C169" s="34">
        <v>0.95</v>
      </c>
      <c r="D169" s="24">
        <v>22</v>
      </c>
      <c r="E169" s="25" t="s">
        <v>290</v>
      </c>
      <c r="G169" s="29">
        <v>0.95</v>
      </c>
    </row>
    <row r="170" spans="1:7" ht="15.75" thickBot="1" x14ac:dyDescent="0.25">
      <c r="A170" s="22">
        <v>214735</v>
      </c>
      <c r="B170" s="22" t="s">
        <v>460</v>
      </c>
      <c r="C170" s="33">
        <f t="shared" ref="C170:C177" si="21">G170/1000</f>
        <v>1.125</v>
      </c>
      <c r="D170" s="22">
        <v>11</v>
      </c>
      <c r="E170" s="23" t="s">
        <v>290</v>
      </c>
      <c r="G170" s="30">
        <v>1125</v>
      </c>
    </row>
    <row r="171" spans="1:7" ht="15.75" thickBot="1" x14ac:dyDescent="0.25">
      <c r="A171" s="24">
        <v>156033</v>
      </c>
      <c r="B171" s="22" t="s">
        <v>461</v>
      </c>
      <c r="C171" s="33">
        <f t="shared" si="21"/>
        <v>3.0790000000000002</v>
      </c>
      <c r="D171" s="24">
        <v>23</v>
      </c>
      <c r="E171" s="25" t="s">
        <v>290</v>
      </c>
      <c r="G171" s="29">
        <v>3079</v>
      </c>
    </row>
    <row r="172" spans="1:7" ht="15.75" thickBot="1" x14ac:dyDescent="0.25">
      <c r="A172" s="24">
        <v>219577</v>
      </c>
      <c r="B172" s="22" t="s">
        <v>462</v>
      </c>
      <c r="C172" s="33">
        <f t="shared" si="21"/>
        <v>3.601</v>
      </c>
      <c r="D172" s="24">
        <v>18</v>
      </c>
      <c r="E172" s="25" t="s">
        <v>290</v>
      </c>
      <c r="G172" s="29">
        <v>3601</v>
      </c>
    </row>
    <row r="173" spans="1:7" ht="15.75" thickBot="1" x14ac:dyDescent="0.25">
      <c r="A173" s="24">
        <v>271613</v>
      </c>
      <c r="B173" s="22" t="s">
        <v>463</v>
      </c>
      <c r="C173" s="33">
        <f t="shared" si="21"/>
        <v>1.345</v>
      </c>
      <c r="D173" s="24">
        <v>7</v>
      </c>
      <c r="E173" s="25" t="s">
        <v>290</v>
      </c>
      <c r="G173" s="29">
        <v>1345</v>
      </c>
    </row>
    <row r="174" spans="1:7" ht="15.75" thickBot="1" x14ac:dyDescent="0.25">
      <c r="A174" s="24">
        <v>223885</v>
      </c>
      <c r="B174" s="22" t="s">
        <v>464</v>
      </c>
      <c r="C174" s="33">
        <f t="shared" si="21"/>
        <v>3.0539999999999998</v>
      </c>
      <c r="D174" s="24">
        <v>20</v>
      </c>
      <c r="E174" s="25" t="s">
        <v>290</v>
      </c>
      <c r="G174" s="29">
        <v>3054</v>
      </c>
    </row>
    <row r="175" spans="1:7" ht="15.75" thickBot="1" x14ac:dyDescent="0.25">
      <c r="A175" s="24">
        <v>223886</v>
      </c>
      <c r="B175" s="22" t="s">
        <v>465</v>
      </c>
      <c r="C175" s="33">
        <f t="shared" si="21"/>
        <v>1.915</v>
      </c>
      <c r="D175" s="24">
        <v>20</v>
      </c>
      <c r="E175" s="25" t="s">
        <v>290</v>
      </c>
      <c r="G175" s="29">
        <v>1915</v>
      </c>
    </row>
    <row r="176" spans="1:7" ht="15.75" thickBot="1" x14ac:dyDescent="0.25">
      <c r="A176" s="24">
        <v>201413</v>
      </c>
      <c r="B176" s="22" t="s">
        <v>466</v>
      </c>
      <c r="C176" s="33">
        <f t="shared" si="21"/>
        <v>1.244</v>
      </c>
      <c r="D176" s="24">
        <v>22</v>
      </c>
      <c r="E176" s="25" t="s">
        <v>290</v>
      </c>
      <c r="G176" s="29">
        <v>1244</v>
      </c>
    </row>
    <row r="177" spans="1:7" ht="15.75" thickBot="1" x14ac:dyDescent="0.25">
      <c r="A177" s="24">
        <v>138780</v>
      </c>
      <c r="B177" s="22" t="s">
        <v>467</v>
      </c>
      <c r="C177" s="33">
        <f t="shared" si="21"/>
        <v>1.909</v>
      </c>
      <c r="D177" s="24">
        <v>20</v>
      </c>
      <c r="E177" s="25" t="s">
        <v>290</v>
      </c>
      <c r="G177" s="29">
        <v>1909</v>
      </c>
    </row>
    <row r="178" spans="1:7" ht="15.75" thickBot="1" x14ac:dyDescent="0.25">
      <c r="A178" s="24">
        <v>208735</v>
      </c>
      <c r="B178" s="22" t="s">
        <v>468</v>
      </c>
      <c r="C178" s="34">
        <v>0.79800000000000004</v>
      </c>
      <c r="D178" s="24">
        <v>17</v>
      </c>
      <c r="E178" s="25" t="s">
        <v>290</v>
      </c>
      <c r="G178" s="29">
        <v>0.79800000000000004</v>
      </c>
    </row>
    <row r="179" spans="1:7" ht="15.75" thickBot="1" x14ac:dyDescent="0.25">
      <c r="A179" s="24">
        <v>229941</v>
      </c>
      <c r="B179" s="22" t="s">
        <v>469</v>
      </c>
      <c r="C179" s="33">
        <f t="shared" ref="C179:C180" si="22">G179/1000</f>
        <v>1.234</v>
      </c>
      <c r="D179" s="24">
        <v>7</v>
      </c>
      <c r="E179" s="25" t="s">
        <v>290</v>
      </c>
      <c r="G179" s="29">
        <v>1234</v>
      </c>
    </row>
    <row r="180" spans="1:7" ht="15.75" thickBot="1" x14ac:dyDescent="0.25">
      <c r="A180" s="24">
        <v>232289</v>
      </c>
      <c r="B180" s="22" t="s">
        <v>470</v>
      </c>
      <c r="C180" s="33">
        <f t="shared" si="22"/>
        <v>2.165</v>
      </c>
      <c r="D180" s="24">
        <v>15</v>
      </c>
      <c r="E180" s="25" t="s">
        <v>290</v>
      </c>
      <c r="G180" s="29">
        <v>2165</v>
      </c>
    </row>
    <row r="181" spans="1:7" ht="15.75" thickBot="1" x14ac:dyDescent="0.25">
      <c r="A181" s="24">
        <v>138361</v>
      </c>
      <c r="B181" s="22" t="s">
        <v>471</v>
      </c>
      <c r="C181" s="34">
        <v>0.86199999999999999</v>
      </c>
      <c r="D181" s="24">
        <v>13</v>
      </c>
      <c r="E181" s="25" t="s">
        <v>290</v>
      </c>
      <c r="G181" s="29">
        <v>0.86199999999999999</v>
      </c>
    </row>
    <row r="182" spans="1:7" ht="15.75" thickBot="1" x14ac:dyDescent="0.25">
      <c r="A182" s="24">
        <v>225451</v>
      </c>
      <c r="B182" s="22" t="s">
        <v>472</v>
      </c>
      <c r="C182" s="33">
        <f t="shared" ref="C182:C186" si="23">G182/1000</f>
        <v>1.1559999999999999</v>
      </c>
      <c r="D182" s="24">
        <v>8</v>
      </c>
      <c r="E182" s="25" t="s">
        <v>290</v>
      </c>
      <c r="G182" s="29">
        <v>1156</v>
      </c>
    </row>
    <row r="183" spans="1:7" ht="15.75" thickBot="1" x14ac:dyDescent="0.25">
      <c r="A183" s="24">
        <v>211715</v>
      </c>
      <c r="B183" s="22" t="s">
        <v>473</v>
      </c>
      <c r="C183" s="33">
        <f t="shared" si="23"/>
        <v>3.5550000000000002</v>
      </c>
      <c r="D183" s="24">
        <v>11</v>
      </c>
      <c r="E183" s="25" t="s">
        <v>290</v>
      </c>
      <c r="G183" s="29">
        <v>3555</v>
      </c>
    </row>
    <row r="184" spans="1:7" ht="15.75" thickBot="1" x14ac:dyDescent="0.25">
      <c r="A184" s="24">
        <v>236782</v>
      </c>
      <c r="B184" s="22" t="s">
        <v>474</v>
      </c>
      <c r="C184" s="33">
        <f t="shared" si="23"/>
        <v>1.04</v>
      </c>
      <c r="D184" s="24">
        <v>22</v>
      </c>
      <c r="E184" s="25" t="s">
        <v>290</v>
      </c>
      <c r="G184" s="29">
        <v>1040</v>
      </c>
    </row>
    <row r="185" spans="1:7" x14ac:dyDescent="0.2">
      <c r="A185" s="24">
        <v>158298</v>
      </c>
      <c r="B185" s="22" t="s">
        <v>475</v>
      </c>
      <c r="C185" s="33">
        <f t="shared" si="23"/>
        <v>2.04</v>
      </c>
      <c r="D185" s="24">
        <v>14</v>
      </c>
      <c r="E185" s="25" t="s">
        <v>290</v>
      </c>
      <c r="G185" s="29">
        <v>2040</v>
      </c>
    </row>
    <row r="186" spans="1:7" ht="15.75" thickBot="1" x14ac:dyDescent="0.25">
      <c r="A186" s="22">
        <v>103235</v>
      </c>
      <c r="B186" s="22" t="s">
        <v>476</v>
      </c>
      <c r="C186" s="33">
        <f t="shared" si="23"/>
        <v>1.2410000000000001</v>
      </c>
      <c r="D186" s="22">
        <v>1</v>
      </c>
      <c r="E186" s="23" t="s">
        <v>290</v>
      </c>
      <c r="G186" s="30">
        <v>1241</v>
      </c>
    </row>
    <row r="187" spans="1:7" ht="15.75" thickBot="1" x14ac:dyDescent="0.25">
      <c r="A187" s="24">
        <v>250187</v>
      </c>
      <c r="B187" s="22" t="s">
        <v>477</v>
      </c>
      <c r="C187" s="34">
        <v>0.91900000000000004</v>
      </c>
      <c r="D187" s="24">
        <v>19</v>
      </c>
      <c r="E187" s="25" t="s">
        <v>290</v>
      </c>
      <c r="G187" s="29">
        <v>0.91900000000000004</v>
      </c>
    </row>
    <row r="188" spans="1:7" ht="15.75" thickBot="1" x14ac:dyDescent="0.25">
      <c r="A188" s="24">
        <v>214348</v>
      </c>
      <c r="B188" s="22" t="s">
        <v>478</v>
      </c>
      <c r="C188" s="33">
        <f>G188/1000</f>
        <v>1.1000000000000001</v>
      </c>
      <c r="D188" s="24">
        <v>28</v>
      </c>
      <c r="E188" s="25" t="s">
        <v>290</v>
      </c>
      <c r="G188" s="29">
        <v>1100</v>
      </c>
    </row>
    <row r="189" spans="1:7" ht="15.75" thickBot="1" x14ac:dyDescent="0.25">
      <c r="A189" s="24">
        <v>216905</v>
      </c>
      <c r="B189" s="22" t="s">
        <v>479</v>
      </c>
      <c r="C189" s="34">
        <v>0</v>
      </c>
      <c r="D189" s="24">
        <v>0</v>
      </c>
      <c r="E189" s="25" t="s">
        <v>290</v>
      </c>
      <c r="G189" s="29">
        <v>0</v>
      </c>
    </row>
    <row r="190" spans="1:7" ht="15.75" thickBot="1" x14ac:dyDescent="0.25">
      <c r="A190" s="24">
        <v>217322</v>
      </c>
      <c r="B190" s="22" t="s">
        <v>480</v>
      </c>
      <c r="C190" s="34">
        <v>0.99</v>
      </c>
      <c r="D190" s="24">
        <v>7</v>
      </c>
      <c r="E190" s="25" t="s">
        <v>290</v>
      </c>
      <c r="G190" s="29">
        <v>0.99</v>
      </c>
    </row>
    <row r="191" spans="1:7" x14ac:dyDescent="0.2">
      <c r="A191" s="24">
        <v>156575</v>
      </c>
      <c r="B191" s="22" t="s">
        <v>481</v>
      </c>
      <c r="C191" s="33">
        <f>G191/1000</f>
        <v>1.1619999999999999</v>
      </c>
      <c r="D191" s="24">
        <v>8</v>
      </c>
      <c r="E191" s="25" t="s">
        <v>290</v>
      </c>
      <c r="G191" s="29">
        <v>1162</v>
      </c>
    </row>
    <row r="192" spans="1:7" ht="15.75" thickBot="1" x14ac:dyDescent="0.25">
      <c r="A192" s="22">
        <v>182180</v>
      </c>
      <c r="B192" s="22" t="s">
        <v>482</v>
      </c>
      <c r="C192" s="35">
        <v>0.63400000000000001</v>
      </c>
      <c r="D192" s="22">
        <v>11</v>
      </c>
      <c r="E192" s="23" t="s">
        <v>290</v>
      </c>
      <c r="G192" s="30">
        <v>0.63400000000000001</v>
      </c>
    </row>
    <row r="193" spans="1:7" ht="15.75" thickBot="1" x14ac:dyDescent="0.25">
      <c r="A193" s="24">
        <v>178782</v>
      </c>
      <c r="B193" s="22" t="s">
        <v>483</v>
      </c>
      <c r="C193" s="34">
        <v>0.98099999999999998</v>
      </c>
      <c r="D193" s="24">
        <v>4</v>
      </c>
      <c r="E193" s="25" t="s">
        <v>290</v>
      </c>
      <c r="G193" s="29">
        <v>0.98099999999999998</v>
      </c>
    </row>
    <row r="194" spans="1:7" ht="15.75" thickBot="1" x14ac:dyDescent="0.25">
      <c r="A194" s="24">
        <v>271838</v>
      </c>
      <c r="B194" s="22" t="s">
        <v>484</v>
      </c>
      <c r="C194" s="34">
        <v>0.78100000000000003</v>
      </c>
      <c r="D194" s="24">
        <v>6</v>
      </c>
      <c r="E194" s="25" t="s">
        <v>290</v>
      </c>
      <c r="G194" s="29">
        <v>0.78100000000000003</v>
      </c>
    </row>
    <row r="195" spans="1:7" ht="15.75" thickBot="1" x14ac:dyDescent="0.25">
      <c r="A195" s="24">
        <v>209418</v>
      </c>
      <c r="B195" s="22" t="s">
        <v>485</v>
      </c>
      <c r="C195" s="33">
        <f t="shared" ref="C195:C201" si="24">G195/1000</f>
        <v>2.0219999999999998</v>
      </c>
      <c r="D195" s="24">
        <v>14</v>
      </c>
      <c r="E195" s="25" t="s">
        <v>290</v>
      </c>
      <c r="G195" s="29">
        <v>2022</v>
      </c>
    </row>
    <row r="196" spans="1:7" ht="15.75" thickBot="1" x14ac:dyDescent="0.25">
      <c r="A196" s="24">
        <v>109268</v>
      </c>
      <c r="B196" s="22" t="s">
        <v>486</v>
      </c>
      <c r="C196" s="33">
        <f t="shared" si="24"/>
        <v>1.546</v>
      </c>
      <c r="D196" s="24">
        <v>13</v>
      </c>
      <c r="E196" s="25" t="s">
        <v>290</v>
      </c>
      <c r="G196" s="29">
        <v>1546</v>
      </c>
    </row>
    <row r="197" spans="1:7" ht="15.75" thickBot="1" x14ac:dyDescent="0.25">
      <c r="A197" s="24">
        <v>207119</v>
      </c>
      <c r="B197" s="22" t="s">
        <v>487</v>
      </c>
      <c r="C197" s="33">
        <f t="shared" si="24"/>
        <v>2.1749999999999998</v>
      </c>
      <c r="D197" s="24">
        <v>17</v>
      </c>
      <c r="E197" s="25" t="s">
        <v>290</v>
      </c>
      <c r="G197" s="29">
        <v>2175</v>
      </c>
    </row>
    <row r="198" spans="1:7" x14ac:dyDescent="0.2">
      <c r="A198" s="24">
        <v>103115</v>
      </c>
      <c r="B198" s="22" t="s">
        <v>488</v>
      </c>
      <c r="C198" s="33">
        <f t="shared" si="24"/>
        <v>4.9009999999999998</v>
      </c>
      <c r="D198" s="24">
        <v>23</v>
      </c>
      <c r="E198" s="25" t="s">
        <v>290</v>
      </c>
      <c r="G198" s="29">
        <v>4901</v>
      </c>
    </row>
    <row r="199" spans="1:7" ht="15.75" thickBot="1" x14ac:dyDescent="0.25">
      <c r="A199" s="22">
        <v>131073</v>
      </c>
      <c r="B199" s="22" t="s">
        <v>488</v>
      </c>
      <c r="C199" s="33">
        <f t="shared" si="24"/>
        <v>3.1749999999999998</v>
      </c>
      <c r="D199" s="22">
        <v>17</v>
      </c>
      <c r="E199" s="23" t="s">
        <v>290</v>
      </c>
      <c r="G199" s="30">
        <v>3175</v>
      </c>
    </row>
    <row r="200" spans="1:7" ht="15.75" thickBot="1" x14ac:dyDescent="0.25">
      <c r="A200" s="24">
        <v>125312</v>
      </c>
      <c r="B200" s="22" t="s">
        <v>489</v>
      </c>
      <c r="C200" s="33">
        <f t="shared" si="24"/>
        <v>1.08</v>
      </c>
      <c r="D200" s="24">
        <v>15</v>
      </c>
      <c r="E200" s="25" t="s">
        <v>290</v>
      </c>
      <c r="G200" s="29">
        <v>1080</v>
      </c>
    </row>
    <row r="201" spans="1:7" ht="15.75" thickBot="1" x14ac:dyDescent="0.25">
      <c r="A201" s="24">
        <v>216908</v>
      </c>
      <c r="B201" s="22" t="s">
        <v>490</v>
      </c>
      <c r="C201" s="33">
        <f t="shared" si="24"/>
        <v>3.5870000000000002</v>
      </c>
      <c r="D201" s="24">
        <v>22</v>
      </c>
      <c r="E201" s="25" t="s">
        <v>290</v>
      </c>
      <c r="G201" s="29">
        <v>3587</v>
      </c>
    </row>
    <row r="202" spans="1:7" ht="15.75" thickBot="1" x14ac:dyDescent="0.25">
      <c r="A202" s="24">
        <v>236585</v>
      </c>
      <c r="B202" s="22" t="s">
        <v>491</v>
      </c>
      <c r="C202" s="34">
        <v>0.83799999999999997</v>
      </c>
      <c r="D202" s="24">
        <v>7</v>
      </c>
      <c r="E202" s="25" t="s">
        <v>290</v>
      </c>
      <c r="G202" s="29">
        <v>0.83799999999999997</v>
      </c>
    </row>
    <row r="203" spans="1:7" ht="15.75" thickBot="1" x14ac:dyDescent="0.25">
      <c r="A203" s="24">
        <v>271772</v>
      </c>
      <c r="B203" s="22" t="s">
        <v>492</v>
      </c>
      <c r="C203" s="34">
        <v>0.55700000000000005</v>
      </c>
      <c r="D203" s="24">
        <v>12</v>
      </c>
      <c r="E203" s="25" t="s">
        <v>290</v>
      </c>
      <c r="G203" s="29">
        <v>0.55700000000000005</v>
      </c>
    </row>
    <row r="204" spans="1:7" ht="15.75" thickBot="1" x14ac:dyDescent="0.25">
      <c r="A204" s="24">
        <v>176067</v>
      </c>
      <c r="B204" s="22" t="s">
        <v>493</v>
      </c>
      <c r="C204" s="33">
        <f>G204/1000</f>
        <v>1.69</v>
      </c>
      <c r="D204" s="24">
        <v>9</v>
      </c>
      <c r="E204" s="25" t="s">
        <v>290</v>
      </c>
      <c r="G204" s="29">
        <v>1690</v>
      </c>
    </row>
    <row r="205" spans="1:7" x14ac:dyDescent="0.2">
      <c r="A205" s="24">
        <v>265824</v>
      </c>
      <c r="B205" s="22" t="s">
        <v>494</v>
      </c>
      <c r="C205" s="34">
        <v>0.65</v>
      </c>
      <c r="D205" s="24">
        <v>5</v>
      </c>
      <c r="E205" s="25" t="s">
        <v>290</v>
      </c>
      <c r="G205" s="29">
        <v>0.65</v>
      </c>
    </row>
    <row r="206" spans="1:7" ht="15.75" thickBot="1" x14ac:dyDescent="0.25">
      <c r="A206" s="22">
        <v>104444</v>
      </c>
      <c r="B206" s="22" t="s">
        <v>495</v>
      </c>
      <c r="C206" s="35">
        <v>0.79</v>
      </c>
      <c r="D206" s="22">
        <v>10</v>
      </c>
      <c r="E206" s="23" t="s">
        <v>290</v>
      </c>
      <c r="G206" s="30">
        <v>0.79</v>
      </c>
    </row>
    <row r="207" spans="1:7" ht="15.75" thickBot="1" x14ac:dyDescent="0.25">
      <c r="A207" s="24">
        <v>163314</v>
      </c>
      <c r="B207" s="22" t="s">
        <v>496</v>
      </c>
      <c r="C207" s="33">
        <f t="shared" ref="C207:C208" si="25">G207/1000</f>
        <v>1.361</v>
      </c>
      <c r="D207" s="24">
        <v>17</v>
      </c>
      <c r="E207" s="25" t="s">
        <v>290</v>
      </c>
      <c r="G207" s="29">
        <v>1361</v>
      </c>
    </row>
    <row r="208" spans="1:7" ht="15.75" thickBot="1" x14ac:dyDescent="0.25">
      <c r="A208" s="24">
        <v>205215</v>
      </c>
      <c r="B208" s="22" t="s">
        <v>497</v>
      </c>
      <c r="C208" s="33">
        <f t="shared" si="25"/>
        <v>1.81</v>
      </c>
      <c r="D208" s="24">
        <v>14</v>
      </c>
      <c r="E208" s="25" t="s">
        <v>290</v>
      </c>
      <c r="G208" s="29">
        <v>1810</v>
      </c>
    </row>
    <row r="209" spans="1:7" ht="15.75" thickBot="1" x14ac:dyDescent="0.25">
      <c r="A209" s="24">
        <v>224692</v>
      </c>
      <c r="B209" s="22" t="s">
        <v>498</v>
      </c>
      <c r="C209" s="34">
        <v>0.78</v>
      </c>
      <c r="D209" s="24">
        <v>13</v>
      </c>
      <c r="E209" s="25" t="s">
        <v>290</v>
      </c>
      <c r="G209" s="29">
        <v>0.78</v>
      </c>
    </row>
    <row r="210" spans="1:7" ht="15.75" thickBot="1" x14ac:dyDescent="0.25">
      <c r="A210" s="24">
        <v>236971</v>
      </c>
      <c r="B210" s="22" t="s">
        <v>499</v>
      </c>
      <c r="C210" s="34">
        <v>0.26200000000000001</v>
      </c>
      <c r="D210" s="24">
        <v>13</v>
      </c>
      <c r="E210" s="25" t="s">
        <v>290</v>
      </c>
      <c r="G210" s="29">
        <v>0.26200000000000001</v>
      </c>
    </row>
    <row r="211" spans="1:7" ht="15.75" thickBot="1" x14ac:dyDescent="0.25">
      <c r="A211" s="24">
        <v>210591</v>
      </c>
      <c r="B211" s="22" t="s">
        <v>500</v>
      </c>
      <c r="C211" s="34">
        <v>0.86199999999999999</v>
      </c>
      <c r="D211" s="24">
        <v>17</v>
      </c>
      <c r="E211" s="25" t="s">
        <v>290</v>
      </c>
      <c r="G211" s="29">
        <v>0.86199999999999999</v>
      </c>
    </row>
    <row r="212" spans="1:7" ht="15.75" thickBot="1" x14ac:dyDescent="0.25">
      <c r="A212" s="24">
        <v>236940</v>
      </c>
      <c r="B212" s="22" t="s">
        <v>501</v>
      </c>
      <c r="C212" s="33">
        <f>G212/1000</f>
        <v>2.4580000000000002</v>
      </c>
      <c r="D212" s="24">
        <v>20</v>
      </c>
      <c r="E212" s="25" t="s">
        <v>290</v>
      </c>
      <c r="G212" s="29">
        <v>2458</v>
      </c>
    </row>
    <row r="213" spans="1:7" ht="15.75" thickBot="1" x14ac:dyDescent="0.25">
      <c r="A213" s="24">
        <v>226249</v>
      </c>
      <c r="B213" s="22" t="s">
        <v>502</v>
      </c>
      <c r="C213" s="34">
        <v>0.98899999999999999</v>
      </c>
      <c r="D213" s="24">
        <v>10</v>
      </c>
      <c r="E213" s="25" t="s">
        <v>290</v>
      </c>
      <c r="G213" s="29">
        <v>0.98899999999999999</v>
      </c>
    </row>
    <row r="214" spans="1:7" x14ac:dyDescent="0.2">
      <c r="A214" s="24">
        <v>241048</v>
      </c>
      <c r="B214" s="22" t="s">
        <v>503</v>
      </c>
      <c r="C214" s="33">
        <f t="shared" ref="C214:C219" si="26">G214/1000</f>
        <v>1.0960000000000001</v>
      </c>
      <c r="D214" s="24">
        <v>17</v>
      </c>
      <c r="E214" s="25" t="s">
        <v>290</v>
      </c>
      <c r="G214" s="29">
        <v>1096</v>
      </c>
    </row>
    <row r="215" spans="1:7" ht="15.75" thickBot="1" x14ac:dyDescent="0.25">
      <c r="A215" s="22">
        <v>211720</v>
      </c>
      <c r="B215" s="22" t="s">
        <v>504</v>
      </c>
      <c r="C215" s="33">
        <f t="shared" si="26"/>
        <v>1.153</v>
      </c>
      <c r="D215" s="22">
        <v>18</v>
      </c>
      <c r="E215" s="23" t="s">
        <v>290</v>
      </c>
      <c r="G215" s="30">
        <v>1153</v>
      </c>
    </row>
    <row r="216" spans="1:7" ht="15.75" thickBot="1" x14ac:dyDescent="0.25">
      <c r="A216" s="24">
        <v>211615</v>
      </c>
      <c r="B216" s="22" t="s">
        <v>505</v>
      </c>
      <c r="C216" s="33">
        <f t="shared" si="26"/>
        <v>1.5509999999999999</v>
      </c>
      <c r="D216" s="24">
        <v>1</v>
      </c>
      <c r="E216" s="25" t="s">
        <v>290</v>
      </c>
      <c r="G216" s="29">
        <v>1551</v>
      </c>
    </row>
    <row r="217" spans="1:7" ht="15.75" thickBot="1" x14ac:dyDescent="0.25">
      <c r="A217" s="24">
        <v>163875</v>
      </c>
      <c r="B217" s="22" t="s">
        <v>506</v>
      </c>
      <c r="C217" s="33">
        <f t="shared" si="26"/>
        <v>1.5509999999999999</v>
      </c>
      <c r="D217" s="24">
        <v>2</v>
      </c>
      <c r="E217" s="25" t="s">
        <v>290</v>
      </c>
      <c r="G217" s="29">
        <v>1551</v>
      </c>
    </row>
    <row r="218" spans="1:7" ht="15.75" thickBot="1" x14ac:dyDescent="0.25">
      <c r="A218" s="24">
        <v>205217</v>
      </c>
      <c r="B218" s="22" t="s">
        <v>507</v>
      </c>
      <c r="C218" s="33">
        <f t="shared" si="26"/>
        <v>1.9730000000000001</v>
      </c>
      <c r="D218" s="24">
        <v>18</v>
      </c>
      <c r="E218" s="25" t="s">
        <v>290</v>
      </c>
      <c r="G218" s="29">
        <v>1973</v>
      </c>
    </row>
    <row r="219" spans="1:7" ht="15.75" thickBot="1" x14ac:dyDescent="0.25">
      <c r="A219" s="24">
        <v>212433</v>
      </c>
      <c r="B219" s="22" t="s">
        <v>508</v>
      </c>
      <c r="C219" s="33">
        <f t="shared" si="26"/>
        <v>10.335000000000001</v>
      </c>
      <c r="D219" s="24">
        <v>24</v>
      </c>
      <c r="E219" s="25" t="s">
        <v>509</v>
      </c>
      <c r="G219" s="29">
        <v>10335</v>
      </c>
    </row>
    <row r="220" spans="1:7" ht="15.75" thickBot="1" x14ac:dyDescent="0.25">
      <c r="A220" s="24">
        <v>216914</v>
      </c>
      <c r="B220" s="22" t="s">
        <v>510</v>
      </c>
      <c r="C220" s="34">
        <v>0.77600000000000002</v>
      </c>
      <c r="D220" s="24">
        <v>21</v>
      </c>
      <c r="E220" s="25" t="s">
        <v>290</v>
      </c>
      <c r="G220" s="29">
        <v>0.77600000000000002</v>
      </c>
    </row>
    <row r="221" spans="1:7" ht="15.75" thickBot="1" x14ac:dyDescent="0.25">
      <c r="A221" s="24">
        <v>228178</v>
      </c>
      <c r="B221" s="22" t="s">
        <v>511</v>
      </c>
      <c r="C221" s="33">
        <f t="shared" ref="C221:C230" si="27">G221/1000</f>
        <v>1.8069999999999999</v>
      </c>
      <c r="D221" s="24">
        <v>27</v>
      </c>
      <c r="E221" s="25" t="s">
        <v>290</v>
      </c>
      <c r="G221" s="29">
        <v>1807</v>
      </c>
    </row>
    <row r="222" spans="1:7" ht="15.75" thickBot="1" x14ac:dyDescent="0.25">
      <c r="A222" s="24">
        <v>126101</v>
      </c>
      <c r="B222" s="22" t="s">
        <v>512</v>
      </c>
      <c r="C222" s="33">
        <f t="shared" si="27"/>
        <v>1.1200000000000001</v>
      </c>
      <c r="D222" s="24">
        <v>9</v>
      </c>
      <c r="E222" s="25" t="s">
        <v>290</v>
      </c>
      <c r="G222" s="29">
        <v>1120</v>
      </c>
    </row>
    <row r="223" spans="1:7" ht="15.75" thickBot="1" x14ac:dyDescent="0.25">
      <c r="A223" s="24">
        <v>271211</v>
      </c>
      <c r="B223" s="22" t="s">
        <v>513</v>
      </c>
      <c r="C223" s="33">
        <f t="shared" si="27"/>
        <v>1.669</v>
      </c>
      <c r="D223" s="24">
        <v>20</v>
      </c>
      <c r="E223" s="25" t="s">
        <v>290</v>
      </c>
      <c r="G223" s="29">
        <v>1669</v>
      </c>
    </row>
    <row r="224" spans="1:7" ht="15.75" thickBot="1" x14ac:dyDescent="0.25">
      <c r="A224" s="24">
        <v>215003</v>
      </c>
      <c r="B224" s="22" t="s">
        <v>514</v>
      </c>
      <c r="C224" s="33">
        <f t="shared" si="27"/>
        <v>1.129</v>
      </c>
      <c r="D224" s="24">
        <v>8</v>
      </c>
      <c r="E224" s="25" t="s">
        <v>290</v>
      </c>
      <c r="G224" s="29">
        <v>1129</v>
      </c>
    </row>
    <row r="225" spans="1:7" ht="15.75" thickBot="1" x14ac:dyDescent="0.25">
      <c r="A225" s="24">
        <v>208210</v>
      </c>
      <c r="B225" s="22" t="s">
        <v>515</v>
      </c>
      <c r="C225" s="33">
        <f t="shared" si="27"/>
        <v>3.484</v>
      </c>
      <c r="D225" s="24">
        <v>7</v>
      </c>
      <c r="E225" s="25" t="s">
        <v>290</v>
      </c>
      <c r="G225" s="29">
        <v>3484</v>
      </c>
    </row>
    <row r="226" spans="1:7" ht="15.75" thickBot="1" x14ac:dyDescent="0.25">
      <c r="A226" s="24">
        <v>138492</v>
      </c>
      <c r="B226" s="22" t="s">
        <v>516</v>
      </c>
      <c r="C226" s="33">
        <f t="shared" si="27"/>
        <v>5.2460000000000004</v>
      </c>
      <c r="D226" s="24">
        <v>22</v>
      </c>
      <c r="E226" s="25" t="s">
        <v>290</v>
      </c>
      <c r="G226" s="29">
        <v>5246</v>
      </c>
    </row>
    <row r="227" spans="1:7" ht="15.75" thickBot="1" x14ac:dyDescent="0.25">
      <c r="A227" s="24">
        <v>135795</v>
      </c>
      <c r="B227" s="22" t="s">
        <v>517</v>
      </c>
      <c r="C227" s="33">
        <f t="shared" si="27"/>
        <v>8.6739999999999995</v>
      </c>
      <c r="D227" s="24">
        <v>8</v>
      </c>
      <c r="E227" s="25" t="s">
        <v>326</v>
      </c>
      <c r="G227" s="29">
        <v>8674</v>
      </c>
    </row>
    <row r="228" spans="1:7" x14ac:dyDescent="0.2">
      <c r="A228" s="24">
        <v>158295</v>
      </c>
      <c r="B228" s="22" t="s">
        <v>518</v>
      </c>
      <c r="C228" s="33">
        <f t="shared" si="27"/>
        <v>2.2869999999999999</v>
      </c>
      <c r="D228" s="24">
        <v>20</v>
      </c>
      <c r="E228" s="25" t="s">
        <v>290</v>
      </c>
      <c r="G228" s="29">
        <v>2287</v>
      </c>
    </row>
    <row r="229" spans="1:7" ht="15.75" thickBot="1" x14ac:dyDescent="0.25">
      <c r="A229" s="22">
        <v>206702</v>
      </c>
      <c r="B229" s="22" t="s">
        <v>519</v>
      </c>
      <c r="C229" s="33">
        <f t="shared" si="27"/>
        <v>2.5089999999999999</v>
      </c>
      <c r="D229" s="22">
        <v>17</v>
      </c>
      <c r="E229" s="23" t="s">
        <v>290</v>
      </c>
      <c r="G229" s="30">
        <v>2509</v>
      </c>
    </row>
    <row r="230" spans="1:7" ht="15.75" thickBot="1" x14ac:dyDescent="0.25">
      <c r="A230" s="24">
        <v>156460</v>
      </c>
      <c r="B230" s="22" t="s">
        <v>520</v>
      </c>
      <c r="C230" s="33">
        <f t="shared" si="27"/>
        <v>1.298</v>
      </c>
      <c r="D230" s="24">
        <v>19</v>
      </c>
      <c r="E230" s="25" t="s">
        <v>290</v>
      </c>
      <c r="G230" s="29">
        <v>1298</v>
      </c>
    </row>
    <row r="231" spans="1:7" ht="15.75" thickBot="1" x14ac:dyDescent="0.25">
      <c r="A231" s="24">
        <v>223593</v>
      </c>
      <c r="B231" s="22" t="s">
        <v>521</v>
      </c>
      <c r="C231" s="34">
        <v>0.81299999999999994</v>
      </c>
      <c r="D231" s="24">
        <v>16</v>
      </c>
      <c r="E231" s="25" t="s">
        <v>290</v>
      </c>
      <c r="G231" s="29">
        <v>0.81299999999999994</v>
      </c>
    </row>
    <row r="232" spans="1:7" ht="15.75" thickBot="1" x14ac:dyDescent="0.25">
      <c r="A232" s="24">
        <v>146546</v>
      </c>
      <c r="B232" s="22" t="s">
        <v>522</v>
      </c>
      <c r="C232" s="33">
        <f t="shared" ref="C232:C234" si="28">G232/1000</f>
        <v>1.1579999999999999</v>
      </c>
      <c r="D232" s="24">
        <v>21</v>
      </c>
      <c r="E232" s="25" t="s">
        <v>290</v>
      </c>
      <c r="G232" s="29">
        <v>1158</v>
      </c>
    </row>
    <row r="233" spans="1:7" x14ac:dyDescent="0.2">
      <c r="A233" s="24">
        <v>146543</v>
      </c>
      <c r="B233" s="22" t="s">
        <v>523</v>
      </c>
      <c r="C233" s="33">
        <f t="shared" si="28"/>
        <v>3.8780000000000001</v>
      </c>
      <c r="D233" s="24">
        <v>14</v>
      </c>
      <c r="E233" s="25" t="s">
        <v>290</v>
      </c>
      <c r="G233" s="29">
        <v>3878</v>
      </c>
    </row>
    <row r="234" spans="1:7" ht="15.75" thickBot="1" x14ac:dyDescent="0.25">
      <c r="A234" s="22">
        <v>164113</v>
      </c>
      <c r="B234" s="22" t="s">
        <v>524</v>
      </c>
      <c r="C234" s="33">
        <f t="shared" si="28"/>
        <v>1.623</v>
      </c>
      <c r="D234" s="22">
        <v>4</v>
      </c>
      <c r="E234" s="23" t="s">
        <v>290</v>
      </c>
      <c r="G234" s="30">
        <v>1623</v>
      </c>
    </row>
    <row r="235" spans="1:7" ht="15.75" thickBot="1" x14ac:dyDescent="0.25">
      <c r="A235" s="24">
        <v>225402</v>
      </c>
      <c r="B235" s="22" t="s">
        <v>525</v>
      </c>
      <c r="C235" s="34">
        <v>0</v>
      </c>
      <c r="D235" s="24">
        <v>0</v>
      </c>
      <c r="E235" s="25" t="s">
        <v>290</v>
      </c>
      <c r="G235" s="29">
        <v>0</v>
      </c>
    </row>
    <row r="236" spans="1:7" ht="15.75" thickBot="1" x14ac:dyDescent="0.25">
      <c r="A236" s="24">
        <v>226932</v>
      </c>
      <c r="B236" s="22" t="s">
        <v>526</v>
      </c>
      <c r="C236" s="33">
        <f t="shared" ref="C236:C237" si="29">G236/1000</f>
        <v>1.254</v>
      </c>
      <c r="D236" s="24">
        <v>17</v>
      </c>
      <c r="E236" s="25" t="s">
        <v>290</v>
      </c>
      <c r="G236" s="29">
        <v>1254</v>
      </c>
    </row>
    <row r="237" spans="1:7" ht="15.75" thickBot="1" x14ac:dyDescent="0.25">
      <c r="A237" s="24">
        <v>175455</v>
      </c>
      <c r="B237" s="22" t="s">
        <v>527</v>
      </c>
      <c r="C237" s="33">
        <f t="shared" si="29"/>
        <v>3.4950000000000001</v>
      </c>
      <c r="D237" s="24">
        <v>25</v>
      </c>
      <c r="E237" s="25" t="s">
        <v>290</v>
      </c>
      <c r="G237" s="29">
        <v>3495</v>
      </c>
    </row>
    <row r="238" spans="1:7" ht="15.75" thickBot="1" x14ac:dyDescent="0.25">
      <c r="A238" s="24">
        <v>265906</v>
      </c>
      <c r="B238" s="22" t="s">
        <v>528</v>
      </c>
      <c r="C238" s="34">
        <v>0.68400000000000005</v>
      </c>
      <c r="D238" s="24">
        <v>15</v>
      </c>
      <c r="E238" s="25" t="s">
        <v>290</v>
      </c>
      <c r="G238" s="29">
        <v>0.68400000000000005</v>
      </c>
    </row>
    <row r="239" spans="1:7" ht="15.75" thickBot="1" x14ac:dyDescent="0.25">
      <c r="A239" s="24">
        <v>144868</v>
      </c>
      <c r="B239" s="22" t="s">
        <v>529</v>
      </c>
      <c r="C239" s="33">
        <f>G239/1000</f>
        <v>1.54</v>
      </c>
      <c r="D239" s="24">
        <v>24</v>
      </c>
      <c r="E239" s="25" t="s">
        <v>290</v>
      </c>
      <c r="G239" s="29">
        <v>1540</v>
      </c>
    </row>
    <row r="240" spans="1:7" ht="15.75" thickBot="1" x14ac:dyDescent="0.25">
      <c r="A240" s="24">
        <v>182374</v>
      </c>
      <c r="B240" s="22" t="s">
        <v>530</v>
      </c>
      <c r="C240" s="34">
        <v>0</v>
      </c>
      <c r="D240" s="24">
        <v>0</v>
      </c>
      <c r="E240" s="25" t="s">
        <v>290</v>
      </c>
      <c r="G240" s="29">
        <v>0</v>
      </c>
    </row>
    <row r="241" spans="1:7" x14ac:dyDescent="0.2">
      <c r="A241" s="24">
        <v>268152</v>
      </c>
      <c r="B241" s="22" t="s">
        <v>531</v>
      </c>
      <c r="C241" s="33">
        <f>G241/1000</f>
        <v>1.823</v>
      </c>
      <c r="D241" s="24">
        <v>4</v>
      </c>
      <c r="E241" s="25" t="s">
        <v>290</v>
      </c>
      <c r="G241" s="29">
        <v>1823</v>
      </c>
    </row>
    <row r="242" spans="1:7" ht="15.75" thickBot="1" x14ac:dyDescent="0.25">
      <c r="A242" s="22">
        <v>154028</v>
      </c>
      <c r="B242" s="22" t="s">
        <v>532</v>
      </c>
      <c r="C242" s="33">
        <f>G242/1000</f>
        <v>16.119</v>
      </c>
      <c r="D242" s="22">
        <v>3</v>
      </c>
      <c r="E242" s="23" t="s">
        <v>326</v>
      </c>
      <c r="G242" s="30">
        <v>16119</v>
      </c>
    </row>
    <row r="243" spans="1:7" ht="15.75" thickBot="1" x14ac:dyDescent="0.25">
      <c r="A243" s="24">
        <v>268151</v>
      </c>
      <c r="B243" s="22" t="s">
        <v>533</v>
      </c>
      <c r="C243" s="33">
        <f t="shared" ref="C243:C249" si="30">G243/1000</f>
        <v>1.4870000000000001</v>
      </c>
      <c r="D243" s="24">
        <v>7</v>
      </c>
      <c r="E243" s="25" t="s">
        <v>290</v>
      </c>
      <c r="G243" s="29">
        <v>1487</v>
      </c>
    </row>
    <row r="244" spans="1:7" ht="15.75" thickBot="1" x14ac:dyDescent="0.25">
      <c r="A244" s="24">
        <v>265825</v>
      </c>
      <c r="B244" s="22" t="s">
        <v>534</v>
      </c>
      <c r="C244" s="33">
        <f t="shared" si="30"/>
        <v>1.135</v>
      </c>
      <c r="D244" s="24">
        <v>21</v>
      </c>
      <c r="E244" s="25" t="s">
        <v>290</v>
      </c>
      <c r="G244" s="29">
        <v>1135</v>
      </c>
    </row>
    <row r="245" spans="1:7" ht="15.75" thickBot="1" x14ac:dyDescent="0.25">
      <c r="A245" s="24">
        <v>207322</v>
      </c>
      <c r="B245" s="22" t="s">
        <v>535</v>
      </c>
      <c r="C245" s="33">
        <f t="shared" si="30"/>
        <v>1.1200000000000001</v>
      </c>
      <c r="D245" s="24">
        <v>9</v>
      </c>
      <c r="E245" s="25" t="s">
        <v>290</v>
      </c>
      <c r="G245" s="29">
        <v>1120</v>
      </c>
    </row>
    <row r="246" spans="1:7" ht="15.75" thickBot="1" x14ac:dyDescent="0.25">
      <c r="A246" s="24">
        <v>202683</v>
      </c>
      <c r="B246" s="22" t="s">
        <v>536</v>
      </c>
      <c r="C246" s="33">
        <f t="shared" si="30"/>
        <v>1.18</v>
      </c>
      <c r="D246" s="24">
        <v>13</v>
      </c>
      <c r="E246" s="25" t="s">
        <v>290</v>
      </c>
      <c r="G246" s="29">
        <v>1180</v>
      </c>
    </row>
    <row r="247" spans="1:7" ht="15.75" thickBot="1" x14ac:dyDescent="0.25">
      <c r="A247" s="24">
        <v>111561</v>
      </c>
      <c r="B247" s="22" t="s">
        <v>537</v>
      </c>
      <c r="C247" s="33">
        <f t="shared" si="30"/>
        <v>2.8660000000000001</v>
      </c>
      <c r="D247" s="24">
        <v>1</v>
      </c>
      <c r="E247" s="25" t="s">
        <v>290</v>
      </c>
      <c r="G247" s="29">
        <v>2866</v>
      </c>
    </row>
    <row r="248" spans="1:7" x14ac:dyDescent="0.2">
      <c r="A248" s="24">
        <v>120939</v>
      </c>
      <c r="B248" s="22" t="s">
        <v>538</v>
      </c>
      <c r="C248" s="33">
        <f t="shared" si="30"/>
        <v>1.034</v>
      </c>
      <c r="D248" s="24">
        <v>20</v>
      </c>
      <c r="E248" s="25" t="s">
        <v>290</v>
      </c>
      <c r="G248" s="29">
        <v>1034</v>
      </c>
    </row>
    <row r="249" spans="1:7" ht="15" customHeight="1" thickBot="1" x14ac:dyDescent="0.25">
      <c r="A249" s="22">
        <v>151271</v>
      </c>
      <c r="B249" s="22" t="s">
        <v>539</v>
      </c>
      <c r="C249" s="33">
        <f t="shared" si="30"/>
        <v>1.631</v>
      </c>
      <c r="D249" s="22">
        <v>13</v>
      </c>
      <c r="E249" s="23" t="s">
        <v>290</v>
      </c>
      <c r="G249" s="30">
        <v>1631</v>
      </c>
    </row>
    <row r="250" spans="1:7" ht="15.75" thickBot="1" x14ac:dyDescent="0.25">
      <c r="A250" s="24">
        <v>103667</v>
      </c>
      <c r="B250" s="22" t="s">
        <v>540</v>
      </c>
      <c r="C250" s="34">
        <v>0.65700000000000003</v>
      </c>
      <c r="D250" s="24">
        <v>12</v>
      </c>
      <c r="E250" s="25" t="s">
        <v>290</v>
      </c>
      <c r="G250" s="29">
        <v>0.65700000000000003</v>
      </c>
    </row>
    <row r="251" spans="1:7" ht="15.75" thickBot="1" x14ac:dyDescent="0.25">
      <c r="A251" s="24">
        <v>134928</v>
      </c>
      <c r="B251" s="22" t="s">
        <v>541</v>
      </c>
      <c r="C251" s="34">
        <v>0.98799999999999999</v>
      </c>
      <c r="D251" s="24">
        <v>16</v>
      </c>
      <c r="E251" s="25" t="s">
        <v>290</v>
      </c>
      <c r="G251" s="29">
        <v>0.98799999999999999</v>
      </c>
    </row>
    <row r="252" spans="1:7" ht="15.75" thickBot="1" x14ac:dyDescent="0.25">
      <c r="A252" s="24">
        <v>163573</v>
      </c>
      <c r="B252" s="22" t="s">
        <v>542</v>
      </c>
      <c r="C252" s="33">
        <f t="shared" ref="C252:C255" si="31">G252/1000</f>
        <v>1.6319999999999999</v>
      </c>
      <c r="D252" s="24">
        <v>9</v>
      </c>
      <c r="E252" s="25" t="s">
        <v>290</v>
      </c>
      <c r="G252" s="29">
        <v>1632</v>
      </c>
    </row>
    <row r="253" spans="1:7" ht="15.75" thickBot="1" x14ac:dyDescent="0.25">
      <c r="A253" s="24">
        <v>158375</v>
      </c>
      <c r="B253" s="22" t="s">
        <v>543</v>
      </c>
      <c r="C253" s="33">
        <f t="shared" si="31"/>
        <v>2.0249999999999999</v>
      </c>
      <c r="D253" s="24">
        <v>18</v>
      </c>
      <c r="E253" s="25" t="s">
        <v>290</v>
      </c>
      <c r="G253" s="29">
        <v>2025</v>
      </c>
    </row>
    <row r="254" spans="1:7" x14ac:dyDescent="0.2">
      <c r="A254" s="24">
        <v>103175</v>
      </c>
      <c r="B254" s="22" t="s">
        <v>544</v>
      </c>
      <c r="C254" s="33">
        <f t="shared" si="31"/>
        <v>3.4670000000000001</v>
      </c>
      <c r="D254" s="24">
        <v>9</v>
      </c>
      <c r="E254" s="25" t="s">
        <v>290</v>
      </c>
      <c r="G254" s="29">
        <v>3467</v>
      </c>
    </row>
    <row r="255" spans="1:7" ht="15.75" thickBot="1" x14ac:dyDescent="0.25">
      <c r="A255" s="22">
        <v>163851</v>
      </c>
      <c r="B255" s="22" t="s">
        <v>545</v>
      </c>
      <c r="C255" s="33">
        <f t="shared" si="31"/>
        <v>1.1579999999999999</v>
      </c>
      <c r="D255" s="22">
        <v>17</v>
      </c>
      <c r="E255" s="23" t="s">
        <v>290</v>
      </c>
      <c r="G255" s="30">
        <v>1158</v>
      </c>
    </row>
    <row r="256" spans="1:7" ht="15.75" thickBot="1" x14ac:dyDescent="0.25">
      <c r="A256" s="24">
        <v>244218</v>
      </c>
      <c r="B256" s="22" t="s">
        <v>546</v>
      </c>
      <c r="C256" s="34">
        <v>0</v>
      </c>
      <c r="D256" s="24">
        <v>0</v>
      </c>
      <c r="E256" s="25" t="s">
        <v>290</v>
      </c>
      <c r="G256" s="29">
        <v>0</v>
      </c>
    </row>
    <row r="257" spans="1:7" ht="15.75" thickBot="1" x14ac:dyDescent="0.25">
      <c r="A257" s="24">
        <v>125244</v>
      </c>
      <c r="B257" s="22" t="s">
        <v>547</v>
      </c>
      <c r="C257" s="33">
        <f t="shared" ref="C257:C258" si="32">G257/1000</f>
        <v>1.7190000000000001</v>
      </c>
      <c r="D257" s="24">
        <v>23</v>
      </c>
      <c r="E257" s="25" t="s">
        <v>290</v>
      </c>
      <c r="G257" s="29">
        <v>1719</v>
      </c>
    </row>
    <row r="258" spans="1:7" ht="15.75" thickBot="1" x14ac:dyDescent="0.25">
      <c r="A258" s="24">
        <v>146529</v>
      </c>
      <c r="B258" s="22" t="s">
        <v>548</v>
      </c>
      <c r="C258" s="33">
        <f t="shared" si="32"/>
        <v>1.389</v>
      </c>
      <c r="D258" s="24">
        <v>18</v>
      </c>
      <c r="E258" s="25" t="s">
        <v>290</v>
      </c>
      <c r="G258" s="29">
        <v>1389</v>
      </c>
    </row>
    <row r="259" spans="1:7" ht="15.75" thickBot="1" x14ac:dyDescent="0.25">
      <c r="A259" s="24">
        <v>211359</v>
      </c>
      <c r="B259" s="22" t="s">
        <v>549</v>
      </c>
      <c r="C259" s="34">
        <v>0.68400000000000005</v>
      </c>
      <c r="D259" s="24">
        <v>22</v>
      </c>
      <c r="E259" s="25" t="s">
        <v>290</v>
      </c>
      <c r="G259" s="29">
        <v>0.68400000000000005</v>
      </c>
    </row>
    <row r="260" spans="1:7" ht="15.75" thickBot="1" x14ac:dyDescent="0.25">
      <c r="A260" s="24">
        <v>222925</v>
      </c>
      <c r="B260" s="22" t="s">
        <v>550</v>
      </c>
      <c r="C260" s="34">
        <v>0</v>
      </c>
      <c r="D260" s="24">
        <v>0</v>
      </c>
      <c r="E260" s="25" t="s">
        <v>290</v>
      </c>
      <c r="G260" s="29">
        <v>0</v>
      </c>
    </row>
    <row r="261" spans="1:7" ht="15.75" thickBot="1" x14ac:dyDescent="0.25">
      <c r="A261" s="24">
        <v>215002</v>
      </c>
      <c r="B261" s="22" t="s">
        <v>551</v>
      </c>
      <c r="C261" s="33">
        <f>G261/1000</f>
        <v>1.1160000000000001</v>
      </c>
      <c r="D261" s="24">
        <v>16</v>
      </c>
      <c r="E261" s="25" t="s">
        <v>290</v>
      </c>
      <c r="G261" s="29">
        <v>1116</v>
      </c>
    </row>
    <row r="262" spans="1:7" x14ac:dyDescent="0.2">
      <c r="A262" s="24">
        <v>223902</v>
      </c>
      <c r="B262" s="22" t="s">
        <v>552</v>
      </c>
      <c r="C262" s="34">
        <v>0</v>
      </c>
      <c r="D262" s="24">
        <v>0</v>
      </c>
      <c r="E262" s="25" t="s">
        <v>290</v>
      </c>
      <c r="G262" s="29">
        <v>0</v>
      </c>
    </row>
    <row r="263" spans="1:7" ht="15.75" thickBot="1" x14ac:dyDescent="0.25">
      <c r="A263" s="22">
        <v>140441</v>
      </c>
      <c r="B263" s="22" t="s">
        <v>553</v>
      </c>
      <c r="C263" s="35">
        <v>0</v>
      </c>
      <c r="D263" s="22">
        <v>0</v>
      </c>
      <c r="E263" s="23" t="s">
        <v>290</v>
      </c>
      <c r="G263" s="30">
        <v>0</v>
      </c>
    </row>
    <row r="264" spans="1:7" ht="15.75" thickBot="1" x14ac:dyDescent="0.25">
      <c r="A264" s="24">
        <v>214346</v>
      </c>
      <c r="B264" s="22" t="s">
        <v>554</v>
      </c>
      <c r="C264" s="33">
        <f t="shared" ref="C264:C265" si="33">G264/1000</f>
        <v>1.9059999999999999</v>
      </c>
      <c r="D264" s="24">
        <v>15</v>
      </c>
      <c r="E264" s="25" t="s">
        <v>290</v>
      </c>
      <c r="G264" s="29">
        <v>1906</v>
      </c>
    </row>
    <row r="265" spans="1:7" ht="15.75" thickBot="1" x14ac:dyDescent="0.25">
      <c r="A265" s="24">
        <v>211477</v>
      </c>
      <c r="B265" s="22" t="s">
        <v>555</v>
      </c>
      <c r="C265" s="33">
        <f t="shared" si="33"/>
        <v>3.3279999999999998</v>
      </c>
      <c r="D265" s="24">
        <v>16</v>
      </c>
      <c r="E265" s="25" t="s">
        <v>290</v>
      </c>
      <c r="G265" s="29">
        <v>3328</v>
      </c>
    </row>
    <row r="266" spans="1:7" ht="15.75" thickBot="1" x14ac:dyDescent="0.25">
      <c r="A266" s="24">
        <v>271773</v>
      </c>
      <c r="B266" s="22" t="s">
        <v>556</v>
      </c>
      <c r="C266" s="34">
        <v>0.41799999999999998</v>
      </c>
      <c r="D266" s="24">
        <v>12</v>
      </c>
      <c r="E266" s="25" t="s">
        <v>290</v>
      </c>
      <c r="G266" s="29">
        <v>0.41799999999999998</v>
      </c>
    </row>
    <row r="267" spans="1:7" ht="15.75" thickBot="1" x14ac:dyDescent="0.25">
      <c r="A267" s="24">
        <v>175099</v>
      </c>
      <c r="B267" s="22" t="s">
        <v>557</v>
      </c>
      <c r="C267" s="34">
        <v>0</v>
      </c>
      <c r="D267" s="24">
        <v>0</v>
      </c>
      <c r="E267" s="25" t="s">
        <v>290</v>
      </c>
      <c r="G267" s="29">
        <v>0</v>
      </c>
    </row>
    <row r="268" spans="1:7" ht="15.75" thickBot="1" x14ac:dyDescent="0.25">
      <c r="A268" s="24">
        <v>111715</v>
      </c>
      <c r="B268" s="22" t="s">
        <v>558</v>
      </c>
      <c r="C268" s="34">
        <v>0.95899999999999996</v>
      </c>
      <c r="D268" s="24">
        <v>4</v>
      </c>
      <c r="E268" s="25" t="s">
        <v>290</v>
      </c>
      <c r="G268" s="29">
        <v>0.95899999999999996</v>
      </c>
    </row>
    <row r="269" spans="1:7" x14ac:dyDescent="0.2">
      <c r="A269" s="24">
        <v>170289</v>
      </c>
      <c r="B269" s="22" t="s">
        <v>559</v>
      </c>
      <c r="C269" s="33">
        <f>G269/1000</f>
        <v>5.0979999999999999</v>
      </c>
      <c r="D269" s="24">
        <v>19</v>
      </c>
      <c r="E269" s="25" t="s">
        <v>290</v>
      </c>
      <c r="G269" s="29">
        <v>5098</v>
      </c>
    </row>
    <row r="270" spans="1:7" ht="15.75" thickBot="1" x14ac:dyDescent="0.25">
      <c r="A270" s="22">
        <v>179903</v>
      </c>
      <c r="B270" s="22" t="s">
        <v>560</v>
      </c>
      <c r="C270" s="35">
        <v>0.65900000000000003</v>
      </c>
      <c r="D270" s="22">
        <v>14</v>
      </c>
      <c r="E270" s="23" t="s">
        <v>290</v>
      </c>
      <c r="G270" s="30">
        <v>0.65900000000000003</v>
      </c>
    </row>
    <row r="271" spans="1:7" ht="15.75" thickBot="1" x14ac:dyDescent="0.25">
      <c r="A271" s="24">
        <v>163267</v>
      </c>
      <c r="B271" s="22" t="s">
        <v>561</v>
      </c>
      <c r="C271" s="33">
        <f>G271/1000</f>
        <v>8.4589999999999996</v>
      </c>
      <c r="D271" s="24">
        <v>2</v>
      </c>
      <c r="E271" s="25" t="s">
        <v>290</v>
      </c>
      <c r="G271" s="29">
        <v>8459</v>
      </c>
    </row>
    <row r="272" spans="1:7" ht="15.75" thickBot="1" x14ac:dyDescent="0.25">
      <c r="A272" s="24">
        <v>103008</v>
      </c>
      <c r="B272" s="22" t="s">
        <v>562</v>
      </c>
      <c r="C272" s="34">
        <v>0</v>
      </c>
      <c r="D272" s="24">
        <v>0</v>
      </c>
      <c r="E272" s="25" t="s">
        <v>290</v>
      </c>
      <c r="G272" s="29">
        <v>0</v>
      </c>
    </row>
    <row r="273" spans="1:7" ht="15.75" thickBot="1" x14ac:dyDescent="0.25">
      <c r="A273" s="24">
        <v>156387</v>
      </c>
      <c r="B273" s="22" t="s">
        <v>563</v>
      </c>
      <c r="C273" s="33">
        <f t="shared" ref="C273:C274" si="34">G273/1000</f>
        <v>1.601</v>
      </c>
      <c r="D273" s="24">
        <v>13</v>
      </c>
      <c r="E273" s="25" t="s">
        <v>290</v>
      </c>
      <c r="G273" s="29">
        <v>1601</v>
      </c>
    </row>
    <row r="274" spans="1:7" ht="15.75" thickBot="1" x14ac:dyDescent="0.25">
      <c r="A274" s="24">
        <v>229928</v>
      </c>
      <c r="B274" s="22" t="s">
        <v>564</v>
      </c>
      <c r="C274" s="33">
        <f t="shared" si="34"/>
        <v>1.885</v>
      </c>
      <c r="D274" s="24">
        <v>12</v>
      </c>
      <c r="E274" s="25" t="s">
        <v>290</v>
      </c>
      <c r="G274" s="29">
        <v>1885</v>
      </c>
    </row>
    <row r="275" spans="1:7" ht="15.75" thickBot="1" x14ac:dyDescent="0.25">
      <c r="A275" s="24">
        <v>219377</v>
      </c>
      <c r="B275" s="22" t="s">
        <v>565</v>
      </c>
      <c r="C275" s="34">
        <v>0.76300000000000001</v>
      </c>
      <c r="D275" s="24">
        <v>17</v>
      </c>
      <c r="E275" s="25" t="s">
        <v>290</v>
      </c>
      <c r="G275" s="29">
        <v>0.76300000000000001</v>
      </c>
    </row>
    <row r="276" spans="1:7" ht="15.75" thickBot="1" x14ac:dyDescent="0.25">
      <c r="A276" s="24">
        <v>268034</v>
      </c>
      <c r="B276" s="22" t="s">
        <v>566</v>
      </c>
      <c r="C276" s="34">
        <v>0.91700000000000004</v>
      </c>
      <c r="D276" s="24">
        <v>7</v>
      </c>
      <c r="E276" s="25" t="s">
        <v>290</v>
      </c>
      <c r="G276" s="29">
        <v>0.91700000000000004</v>
      </c>
    </row>
    <row r="277" spans="1:7" x14ac:dyDescent="0.2">
      <c r="A277" s="24">
        <v>217319</v>
      </c>
      <c r="B277" s="22" t="s">
        <v>567</v>
      </c>
      <c r="C277" s="34">
        <v>0.60299999999999998</v>
      </c>
      <c r="D277" s="24">
        <v>8</v>
      </c>
      <c r="E277" s="25" t="s">
        <v>290</v>
      </c>
      <c r="G277" s="29">
        <v>0.60299999999999998</v>
      </c>
    </row>
    <row r="278" spans="1:7" ht="15.75" thickBot="1" x14ac:dyDescent="0.25">
      <c r="A278" s="22">
        <v>222946</v>
      </c>
      <c r="B278" s="22" t="s">
        <v>568</v>
      </c>
      <c r="C278" s="33">
        <f t="shared" ref="C278:C279" si="35">G278/1000</f>
        <v>1.325</v>
      </c>
      <c r="D278" s="22">
        <v>19</v>
      </c>
      <c r="E278" s="23" t="s">
        <v>290</v>
      </c>
      <c r="G278" s="30">
        <v>1325</v>
      </c>
    </row>
    <row r="279" spans="1:7" ht="15.75" thickBot="1" x14ac:dyDescent="0.25">
      <c r="A279" s="24">
        <v>143938</v>
      </c>
      <c r="B279" s="22" t="s">
        <v>569</v>
      </c>
      <c r="C279" s="33">
        <f t="shared" si="35"/>
        <v>5.58</v>
      </c>
      <c r="D279" s="24">
        <v>12</v>
      </c>
      <c r="E279" s="25" t="s">
        <v>570</v>
      </c>
      <c r="G279" s="29">
        <v>5580</v>
      </c>
    </row>
    <row r="280" spans="1:7" ht="15.75" thickBot="1" x14ac:dyDescent="0.25">
      <c r="A280" s="24">
        <v>263630</v>
      </c>
      <c r="B280" s="22" t="s">
        <v>571</v>
      </c>
      <c r="C280" s="34">
        <v>0.72</v>
      </c>
      <c r="D280" s="24">
        <v>11</v>
      </c>
      <c r="E280" s="25" t="s">
        <v>290</v>
      </c>
      <c r="G280" s="29">
        <v>0.72</v>
      </c>
    </row>
    <row r="281" spans="1:7" ht="15.75" thickBot="1" x14ac:dyDescent="0.25">
      <c r="A281" s="24">
        <v>164123</v>
      </c>
      <c r="B281" s="22" t="s">
        <v>572</v>
      </c>
      <c r="C281" s="33">
        <f t="shared" ref="C281:C283" si="36">G281/1000</f>
        <v>1.4810000000000001</v>
      </c>
      <c r="D281" s="24">
        <v>15</v>
      </c>
      <c r="E281" s="25" t="s">
        <v>290</v>
      </c>
      <c r="G281" s="29">
        <v>1481</v>
      </c>
    </row>
    <row r="282" spans="1:7" ht="15.75" thickBot="1" x14ac:dyDescent="0.25">
      <c r="A282" s="24">
        <v>167974</v>
      </c>
      <c r="B282" s="22" t="s">
        <v>573</v>
      </c>
      <c r="C282" s="33">
        <f t="shared" si="36"/>
        <v>2.7250000000000001</v>
      </c>
      <c r="D282" s="24">
        <v>2</v>
      </c>
      <c r="E282" s="25" t="s">
        <v>290</v>
      </c>
      <c r="G282" s="29">
        <v>2725</v>
      </c>
    </row>
    <row r="283" spans="1:7" ht="15.75" thickBot="1" x14ac:dyDescent="0.25">
      <c r="A283" s="24">
        <v>107724</v>
      </c>
      <c r="B283" s="22" t="s">
        <v>574</v>
      </c>
      <c r="C283" s="33">
        <f t="shared" si="36"/>
        <v>2</v>
      </c>
      <c r="D283" s="24">
        <v>6</v>
      </c>
      <c r="E283" s="25" t="s">
        <v>290</v>
      </c>
      <c r="G283" s="29">
        <v>2000</v>
      </c>
    </row>
    <row r="284" spans="1:7" x14ac:dyDescent="0.2">
      <c r="A284" s="24">
        <v>229946</v>
      </c>
      <c r="B284" s="22" t="s">
        <v>575</v>
      </c>
      <c r="C284" s="34">
        <v>0.753</v>
      </c>
      <c r="D284" s="24">
        <v>19</v>
      </c>
      <c r="E284" s="25" t="s">
        <v>290</v>
      </c>
      <c r="G284" s="29">
        <v>0.753</v>
      </c>
    </row>
    <row r="285" spans="1:7" ht="15.75" thickBot="1" x14ac:dyDescent="0.25">
      <c r="A285" s="22">
        <v>132293</v>
      </c>
      <c r="B285" s="22" t="s">
        <v>576</v>
      </c>
      <c r="C285" s="35">
        <v>0</v>
      </c>
      <c r="D285" s="22">
        <v>0</v>
      </c>
      <c r="E285" s="23" t="s">
        <v>290</v>
      </c>
      <c r="G285" s="30">
        <v>0</v>
      </c>
    </row>
    <row r="286" spans="1:7" ht="15.75" thickBot="1" x14ac:dyDescent="0.25">
      <c r="A286" s="24">
        <v>212434</v>
      </c>
      <c r="B286" s="22" t="s">
        <v>577</v>
      </c>
      <c r="C286" s="34">
        <v>0.82599999999999996</v>
      </c>
      <c r="D286" s="24">
        <v>7</v>
      </c>
      <c r="E286" s="25" t="s">
        <v>290</v>
      </c>
      <c r="G286" s="29">
        <v>0.82599999999999996</v>
      </c>
    </row>
    <row r="287" spans="1:7" ht="15.75" thickBot="1" x14ac:dyDescent="0.25">
      <c r="A287" s="24">
        <v>219376</v>
      </c>
      <c r="B287" s="22" t="s">
        <v>578</v>
      </c>
      <c r="C287" s="33">
        <f t="shared" ref="C287:C288" si="37">G287/1000</f>
        <v>1.1160000000000001</v>
      </c>
      <c r="D287" s="24">
        <v>24</v>
      </c>
      <c r="E287" s="25" t="s">
        <v>290</v>
      </c>
      <c r="G287" s="29">
        <v>1116</v>
      </c>
    </row>
    <row r="288" spans="1:7" ht="15.75" thickBot="1" x14ac:dyDescent="0.25">
      <c r="A288" s="24">
        <v>216907</v>
      </c>
      <c r="B288" s="22" t="s">
        <v>579</v>
      </c>
      <c r="C288" s="33">
        <f t="shared" si="37"/>
        <v>2.6760000000000002</v>
      </c>
      <c r="D288" s="24">
        <v>14</v>
      </c>
      <c r="E288" s="25" t="s">
        <v>290</v>
      </c>
      <c r="G288" s="29">
        <v>2676</v>
      </c>
    </row>
    <row r="289" spans="1:7" ht="15.75" thickBot="1" x14ac:dyDescent="0.25">
      <c r="A289" s="24">
        <v>138377</v>
      </c>
      <c r="B289" s="22" t="s">
        <v>580</v>
      </c>
      <c r="C289" s="34">
        <v>0.63900000000000001</v>
      </c>
      <c r="D289" s="24">
        <v>20</v>
      </c>
      <c r="E289" s="25" t="s">
        <v>290</v>
      </c>
      <c r="G289" s="29">
        <v>0.63900000000000001</v>
      </c>
    </row>
    <row r="290" spans="1:7" ht="15.75" thickBot="1" x14ac:dyDescent="0.25">
      <c r="A290" s="24">
        <v>211512</v>
      </c>
      <c r="B290" s="22" t="s">
        <v>581</v>
      </c>
      <c r="C290" s="33">
        <f t="shared" ref="C290:C292" si="38">G290/1000</f>
        <v>1.0489999999999999</v>
      </c>
      <c r="D290" s="24">
        <v>20</v>
      </c>
      <c r="E290" s="25" t="s">
        <v>290</v>
      </c>
      <c r="G290" s="29">
        <v>1049</v>
      </c>
    </row>
    <row r="291" spans="1:7" ht="15.75" thickBot="1" x14ac:dyDescent="0.25">
      <c r="A291" s="24">
        <v>170132</v>
      </c>
      <c r="B291" s="22" t="s">
        <v>582</v>
      </c>
      <c r="C291" s="33">
        <f t="shared" si="38"/>
        <v>1.7809999999999999</v>
      </c>
      <c r="D291" s="24">
        <v>16</v>
      </c>
      <c r="E291" s="25" t="s">
        <v>290</v>
      </c>
      <c r="G291" s="29">
        <v>1781</v>
      </c>
    </row>
    <row r="292" spans="1:7" x14ac:dyDescent="0.2">
      <c r="A292" s="24">
        <v>146634</v>
      </c>
      <c r="B292" s="22" t="s">
        <v>583</v>
      </c>
      <c r="C292" s="33">
        <f t="shared" si="38"/>
        <v>1.5049999999999999</v>
      </c>
      <c r="D292" s="24">
        <v>16</v>
      </c>
      <c r="E292" s="25" t="s">
        <v>290</v>
      </c>
      <c r="G292" s="29">
        <v>1505</v>
      </c>
    </row>
    <row r="293" spans="1:7" ht="15.75" thickBot="1" x14ac:dyDescent="0.25">
      <c r="A293" s="22">
        <v>223675</v>
      </c>
      <c r="B293" s="22" t="s">
        <v>584</v>
      </c>
      <c r="C293" s="35">
        <v>0.55700000000000005</v>
      </c>
      <c r="D293" s="22">
        <v>17</v>
      </c>
      <c r="E293" s="23" t="s">
        <v>290</v>
      </c>
      <c r="G293" s="30">
        <v>0.55700000000000005</v>
      </c>
    </row>
    <row r="294" spans="1:7" ht="15.75" thickBot="1" x14ac:dyDescent="0.25">
      <c r="A294" s="24">
        <v>224004</v>
      </c>
      <c r="B294" s="22" t="s">
        <v>585</v>
      </c>
      <c r="C294" s="33">
        <f>G294/1000</f>
        <v>2.5259999999999998</v>
      </c>
      <c r="D294" s="24">
        <v>18</v>
      </c>
      <c r="E294" s="25" t="s">
        <v>290</v>
      </c>
      <c r="G294" s="29">
        <v>2526</v>
      </c>
    </row>
    <row r="295" spans="1:7" ht="15.75" thickBot="1" x14ac:dyDescent="0.25">
      <c r="A295" s="24">
        <v>123121</v>
      </c>
      <c r="B295" s="22" t="s">
        <v>586</v>
      </c>
      <c r="C295" s="34">
        <v>0.80500000000000005</v>
      </c>
      <c r="D295" s="24">
        <v>12</v>
      </c>
      <c r="E295" s="25" t="s">
        <v>290</v>
      </c>
      <c r="G295" s="29">
        <v>0.80500000000000005</v>
      </c>
    </row>
    <row r="296" spans="1:7" ht="15.75" thickBot="1" x14ac:dyDescent="0.25">
      <c r="A296" s="24">
        <v>102934</v>
      </c>
      <c r="B296" s="22" t="s">
        <v>587</v>
      </c>
      <c r="C296" s="34">
        <v>0</v>
      </c>
      <c r="D296" s="24">
        <v>0</v>
      </c>
      <c r="E296" s="25" t="s">
        <v>290</v>
      </c>
      <c r="G296" s="29">
        <v>0</v>
      </c>
    </row>
    <row r="297" spans="1:7" ht="15.75" thickBot="1" x14ac:dyDescent="0.25">
      <c r="A297" s="24">
        <v>139733</v>
      </c>
      <c r="B297" s="22" t="s">
        <v>588</v>
      </c>
      <c r="C297" s="34">
        <v>0</v>
      </c>
      <c r="D297" s="24">
        <v>0</v>
      </c>
      <c r="E297" s="25" t="s">
        <v>290</v>
      </c>
      <c r="G297" s="29">
        <v>0</v>
      </c>
    </row>
    <row r="298" spans="1:7" ht="15.75" thickBot="1" x14ac:dyDescent="0.25">
      <c r="A298" s="24">
        <v>265718</v>
      </c>
      <c r="B298" s="22" t="s">
        <v>589</v>
      </c>
      <c r="C298" s="34">
        <v>0.55400000000000005</v>
      </c>
      <c r="D298" s="24">
        <v>9</v>
      </c>
      <c r="E298" s="25" t="s">
        <v>290</v>
      </c>
      <c r="G298" s="29">
        <v>0.55400000000000005</v>
      </c>
    </row>
    <row r="299" spans="1:7" ht="15.75" thickBot="1" x14ac:dyDescent="0.25">
      <c r="A299" s="24">
        <v>163284</v>
      </c>
      <c r="B299" s="22" t="s">
        <v>590</v>
      </c>
      <c r="C299" s="33">
        <f>G299/1000</f>
        <v>2.3540000000000001</v>
      </c>
      <c r="D299" s="24">
        <v>14</v>
      </c>
      <c r="E299" s="25" t="s">
        <v>290</v>
      </c>
      <c r="G299" s="29">
        <v>2354</v>
      </c>
    </row>
    <row r="300" spans="1:7" ht="15.75" thickBot="1" x14ac:dyDescent="0.25">
      <c r="A300" s="24">
        <v>141041</v>
      </c>
      <c r="B300" s="22" t="s">
        <v>591</v>
      </c>
      <c r="C300" s="33">
        <f t="shared" ref="C300:C303" si="39">G300/1000</f>
        <v>2.0259999999999998</v>
      </c>
      <c r="D300" s="24">
        <v>2</v>
      </c>
      <c r="E300" s="25" t="s">
        <v>290</v>
      </c>
      <c r="G300" s="29">
        <v>2026</v>
      </c>
    </row>
    <row r="301" spans="1:7" ht="15.75" thickBot="1" x14ac:dyDescent="0.25">
      <c r="A301" s="24">
        <v>217104</v>
      </c>
      <c r="B301" s="22" t="s">
        <v>592</v>
      </c>
      <c r="C301" s="33">
        <f t="shared" si="39"/>
        <v>1.141</v>
      </c>
      <c r="D301" s="24">
        <v>21</v>
      </c>
      <c r="E301" s="25" t="s">
        <v>290</v>
      </c>
      <c r="G301" s="29">
        <v>1141</v>
      </c>
    </row>
    <row r="302" spans="1:7" ht="15.75" thickBot="1" x14ac:dyDescent="0.25">
      <c r="A302" s="24">
        <v>150488</v>
      </c>
      <c r="B302" s="22" t="s">
        <v>593</v>
      </c>
      <c r="C302" s="33">
        <f t="shared" si="39"/>
        <v>1.54</v>
      </c>
      <c r="D302" s="24">
        <v>12</v>
      </c>
      <c r="E302" s="25" t="s">
        <v>290</v>
      </c>
      <c r="G302" s="29">
        <v>1540</v>
      </c>
    </row>
    <row r="303" spans="1:7" ht="15.75" thickBot="1" x14ac:dyDescent="0.25">
      <c r="A303" s="24">
        <v>221123</v>
      </c>
      <c r="B303" s="22" t="s">
        <v>594</v>
      </c>
      <c r="C303" s="33">
        <f t="shared" si="39"/>
        <v>1.173</v>
      </c>
      <c r="D303" s="24">
        <v>25</v>
      </c>
      <c r="E303" s="25" t="s">
        <v>290</v>
      </c>
      <c r="G303" s="29">
        <v>1173</v>
      </c>
    </row>
    <row r="304" spans="1:7" ht="15.75" thickBot="1" x14ac:dyDescent="0.25">
      <c r="A304" s="24">
        <v>211691</v>
      </c>
      <c r="B304" s="22" t="s">
        <v>595</v>
      </c>
      <c r="C304" s="34">
        <v>0.93500000000000005</v>
      </c>
      <c r="D304" s="24">
        <v>3</v>
      </c>
      <c r="E304" s="25" t="s">
        <v>290</v>
      </c>
      <c r="G304" s="29">
        <v>0.93500000000000005</v>
      </c>
    </row>
    <row r="305" spans="1:7" ht="15.75" thickBot="1" x14ac:dyDescent="0.25">
      <c r="A305" s="24">
        <v>223513</v>
      </c>
      <c r="B305" s="22" t="s">
        <v>596</v>
      </c>
      <c r="C305" s="33">
        <f>G305/1000</f>
        <v>2.3140000000000001</v>
      </c>
      <c r="D305" s="24">
        <v>17</v>
      </c>
      <c r="E305" s="25" t="s">
        <v>290</v>
      </c>
      <c r="G305" s="29">
        <v>2314</v>
      </c>
    </row>
    <row r="306" spans="1:7" ht="15.75" thickBot="1" x14ac:dyDescent="0.25">
      <c r="A306" s="24">
        <v>211611</v>
      </c>
      <c r="B306" s="22" t="s">
        <v>597</v>
      </c>
      <c r="C306" s="34">
        <v>0</v>
      </c>
      <c r="D306" s="24">
        <v>0</v>
      </c>
      <c r="E306" s="25" t="s">
        <v>290</v>
      </c>
      <c r="G306" s="29">
        <v>0</v>
      </c>
    </row>
    <row r="307" spans="1:7" ht="15.75" thickBot="1" x14ac:dyDescent="0.25">
      <c r="A307" s="24">
        <v>229410</v>
      </c>
      <c r="B307" s="22" t="s">
        <v>598</v>
      </c>
      <c r="C307" s="33">
        <f>G307/1000</f>
        <v>1.6659999999999999</v>
      </c>
      <c r="D307" s="24">
        <v>2</v>
      </c>
      <c r="E307" s="25" t="s">
        <v>290</v>
      </c>
      <c r="G307" s="29">
        <v>1666</v>
      </c>
    </row>
    <row r="308" spans="1:7" ht="15.75" thickBot="1" x14ac:dyDescent="0.25">
      <c r="A308" s="24">
        <v>218924</v>
      </c>
      <c r="B308" s="22" t="s">
        <v>599</v>
      </c>
      <c r="C308" s="34">
        <v>0</v>
      </c>
      <c r="D308" s="24">
        <v>0</v>
      </c>
      <c r="E308" s="25" t="s">
        <v>290</v>
      </c>
      <c r="G308" s="29">
        <v>0</v>
      </c>
    </row>
    <row r="309" spans="1:7" ht="15.75" thickBot="1" x14ac:dyDescent="0.25">
      <c r="A309" s="24">
        <v>171982</v>
      </c>
      <c r="B309" s="22" t="s">
        <v>600</v>
      </c>
      <c r="C309" s="33">
        <f t="shared" ref="C309:C310" si="40">G309/1000</f>
        <v>7.8479999999999999</v>
      </c>
      <c r="D309" s="24">
        <v>22</v>
      </c>
      <c r="E309" s="25" t="s">
        <v>326</v>
      </c>
      <c r="G309" s="29">
        <v>7848</v>
      </c>
    </row>
    <row r="310" spans="1:7" ht="15.75" thickBot="1" x14ac:dyDescent="0.25">
      <c r="A310" s="24">
        <v>218731</v>
      </c>
      <c r="B310" s="22" t="s">
        <v>601</v>
      </c>
      <c r="C310" s="33">
        <f t="shared" si="40"/>
        <v>2.2869999999999999</v>
      </c>
      <c r="D310" s="24">
        <v>14</v>
      </c>
      <c r="E310" s="25" t="s">
        <v>290</v>
      </c>
      <c r="G310" s="29">
        <v>2287</v>
      </c>
    </row>
    <row r="311" spans="1:7" x14ac:dyDescent="0.2">
      <c r="A311" s="24">
        <v>225134</v>
      </c>
      <c r="B311" s="22" t="s">
        <v>602</v>
      </c>
      <c r="C311" s="34">
        <v>0.69099999999999995</v>
      </c>
      <c r="D311" s="24">
        <v>21</v>
      </c>
      <c r="E311" s="25" t="s">
        <v>290</v>
      </c>
      <c r="G311" s="29">
        <v>0.69099999999999995</v>
      </c>
    </row>
    <row r="312" spans="1:7" ht="15.75" thickBot="1" x14ac:dyDescent="0.25">
      <c r="A312" s="22">
        <v>175097</v>
      </c>
      <c r="B312" s="22" t="s">
        <v>603</v>
      </c>
      <c r="C312" s="33">
        <f>G312/1000</f>
        <v>1.2430000000000001</v>
      </c>
      <c r="D312" s="22">
        <v>17</v>
      </c>
      <c r="E312" s="23" t="s">
        <v>290</v>
      </c>
      <c r="G312" s="30">
        <v>1243</v>
      </c>
    </row>
    <row r="313" spans="1:7" ht="15.75" thickBot="1" x14ac:dyDescent="0.25">
      <c r="A313" s="24">
        <v>228268</v>
      </c>
      <c r="B313" s="22" t="s">
        <v>604</v>
      </c>
      <c r="C313" s="34">
        <v>0</v>
      </c>
      <c r="D313" s="24">
        <v>0</v>
      </c>
      <c r="E313" s="25" t="s">
        <v>290</v>
      </c>
      <c r="G313" s="29">
        <v>0</v>
      </c>
    </row>
    <row r="314" spans="1:7" x14ac:dyDescent="0.2">
      <c r="A314" s="24">
        <v>222818</v>
      </c>
      <c r="B314" s="22" t="s">
        <v>605</v>
      </c>
      <c r="C314" s="33">
        <f>G314/1000</f>
        <v>1.073</v>
      </c>
      <c r="D314" s="24">
        <v>23</v>
      </c>
      <c r="E314" s="25" t="s">
        <v>290</v>
      </c>
      <c r="G314" s="29">
        <v>1073</v>
      </c>
    </row>
    <row r="315" spans="1:7" ht="15.75" thickBot="1" x14ac:dyDescent="0.25">
      <c r="A315" s="22">
        <v>263565</v>
      </c>
      <c r="B315" s="22" t="s">
        <v>606</v>
      </c>
      <c r="C315" s="35">
        <v>0.96499999999999997</v>
      </c>
      <c r="D315" s="22">
        <v>3</v>
      </c>
      <c r="E315" s="23" t="s">
        <v>290</v>
      </c>
      <c r="G315" s="30">
        <v>0.96499999999999997</v>
      </c>
    </row>
    <row r="316" spans="1:7" ht="15.75" thickBot="1" x14ac:dyDescent="0.25">
      <c r="A316" s="24">
        <v>271291</v>
      </c>
      <c r="B316" s="22" t="s">
        <v>607</v>
      </c>
      <c r="C316" s="34">
        <v>0.93899999999999995</v>
      </c>
      <c r="D316" s="24">
        <v>21</v>
      </c>
      <c r="E316" s="25" t="s">
        <v>290</v>
      </c>
      <c r="G316" s="29">
        <v>0.93899999999999995</v>
      </c>
    </row>
    <row r="317" spans="1:7" ht="15.75" thickBot="1" x14ac:dyDescent="0.25">
      <c r="A317" s="24">
        <v>103183</v>
      </c>
      <c r="B317" s="22" t="s">
        <v>608</v>
      </c>
      <c r="C317" s="33">
        <f t="shared" ref="C317:C323" si="41">G317/1000</f>
        <v>1.077</v>
      </c>
      <c r="D317" s="24">
        <v>22</v>
      </c>
      <c r="E317" s="25" t="s">
        <v>290</v>
      </c>
      <c r="G317" s="29">
        <v>1077</v>
      </c>
    </row>
    <row r="318" spans="1:7" ht="15.75" thickBot="1" x14ac:dyDescent="0.25">
      <c r="A318" s="24">
        <v>271792</v>
      </c>
      <c r="B318" s="22" t="s">
        <v>609</v>
      </c>
      <c r="C318" s="33">
        <f t="shared" si="41"/>
        <v>1.222</v>
      </c>
      <c r="D318" s="24">
        <v>1</v>
      </c>
      <c r="E318" s="25" t="s">
        <v>290</v>
      </c>
      <c r="G318" s="29">
        <v>1222</v>
      </c>
    </row>
    <row r="319" spans="1:7" ht="15.75" thickBot="1" x14ac:dyDescent="0.25">
      <c r="A319" s="24">
        <v>125393</v>
      </c>
      <c r="B319" s="22" t="s">
        <v>610</v>
      </c>
      <c r="C319" s="33">
        <f t="shared" si="41"/>
        <v>1.034</v>
      </c>
      <c r="D319" s="24">
        <v>14</v>
      </c>
      <c r="E319" s="25" t="s">
        <v>290</v>
      </c>
      <c r="G319" s="29">
        <v>1034</v>
      </c>
    </row>
    <row r="320" spans="1:7" ht="15.75" thickBot="1" x14ac:dyDescent="0.25">
      <c r="A320" s="24">
        <v>236787</v>
      </c>
      <c r="B320" s="22" t="s">
        <v>611</v>
      </c>
      <c r="C320" s="33">
        <f t="shared" si="41"/>
        <v>1.613</v>
      </c>
      <c r="D320" s="24">
        <v>18</v>
      </c>
      <c r="E320" s="25" t="s">
        <v>290</v>
      </c>
      <c r="G320" s="29">
        <v>1613</v>
      </c>
    </row>
    <row r="321" spans="1:7" x14ac:dyDescent="0.2">
      <c r="A321" s="24">
        <v>246491</v>
      </c>
      <c r="B321" s="22" t="s">
        <v>612</v>
      </c>
      <c r="C321" s="33">
        <f t="shared" si="41"/>
        <v>2.0030000000000001</v>
      </c>
      <c r="D321" s="24">
        <v>23</v>
      </c>
      <c r="E321" s="25" t="s">
        <v>290</v>
      </c>
      <c r="G321" s="29">
        <v>2003</v>
      </c>
    </row>
    <row r="322" spans="1:7" ht="15.75" thickBot="1" x14ac:dyDescent="0.25">
      <c r="A322" s="22">
        <v>163222</v>
      </c>
      <c r="B322" s="22" t="s">
        <v>613</v>
      </c>
      <c r="C322" s="33">
        <f t="shared" si="41"/>
        <v>1.7070000000000001</v>
      </c>
      <c r="D322" s="22">
        <v>26</v>
      </c>
      <c r="E322" s="23" t="s">
        <v>290</v>
      </c>
      <c r="G322" s="30">
        <v>1707</v>
      </c>
    </row>
    <row r="323" spans="1:7" ht="15.75" thickBot="1" x14ac:dyDescent="0.25">
      <c r="A323" s="24">
        <v>156185</v>
      </c>
      <c r="B323" s="22" t="s">
        <v>614</v>
      </c>
      <c r="C323" s="33">
        <f t="shared" si="41"/>
        <v>1.0609999999999999</v>
      </c>
      <c r="D323" s="24">
        <v>14</v>
      </c>
      <c r="E323" s="25" t="s">
        <v>290</v>
      </c>
      <c r="G323" s="29">
        <v>1061</v>
      </c>
    </row>
    <row r="324" spans="1:7" ht="15.75" thickBot="1" x14ac:dyDescent="0.25">
      <c r="A324" s="24">
        <v>201134</v>
      </c>
      <c r="B324" s="22" t="s">
        <v>615</v>
      </c>
      <c r="C324" s="34">
        <v>0.998</v>
      </c>
      <c r="D324" s="24">
        <v>20</v>
      </c>
      <c r="E324" s="25" t="s">
        <v>290</v>
      </c>
      <c r="G324" s="29">
        <v>0.998</v>
      </c>
    </row>
    <row r="325" spans="1:7" ht="15.75" thickBot="1" x14ac:dyDescent="0.25">
      <c r="A325" s="24">
        <v>176005</v>
      </c>
      <c r="B325" s="22" t="s">
        <v>616</v>
      </c>
      <c r="C325" s="33">
        <f>G325/1000</f>
        <v>5.96</v>
      </c>
      <c r="D325" s="24">
        <v>10</v>
      </c>
      <c r="E325" s="25" t="s">
        <v>326</v>
      </c>
      <c r="G325" s="29">
        <v>5960</v>
      </c>
    </row>
    <row r="326" spans="1:7" ht="15.75" thickBot="1" x14ac:dyDescent="0.25">
      <c r="A326" s="24">
        <v>271770</v>
      </c>
      <c r="B326" s="22" t="s">
        <v>617</v>
      </c>
      <c r="C326" s="34">
        <v>0.68700000000000006</v>
      </c>
      <c r="D326" s="24">
        <v>12</v>
      </c>
      <c r="E326" s="25" t="s">
        <v>290</v>
      </c>
      <c r="G326" s="29">
        <v>0.68700000000000006</v>
      </c>
    </row>
    <row r="327" spans="1:7" ht="15.75" thickBot="1" x14ac:dyDescent="0.25">
      <c r="A327" s="24">
        <v>271688</v>
      </c>
      <c r="B327" s="22" t="s">
        <v>618</v>
      </c>
      <c r="C327" s="34">
        <v>0.47</v>
      </c>
      <c r="D327" s="24">
        <v>12</v>
      </c>
      <c r="E327" s="25" t="s">
        <v>290</v>
      </c>
      <c r="G327" s="29">
        <v>0.47</v>
      </c>
    </row>
    <row r="328" spans="1:7" ht="15.75" thickBot="1" x14ac:dyDescent="0.25">
      <c r="A328" s="24">
        <v>169988</v>
      </c>
      <c r="B328" s="22" t="s">
        <v>619</v>
      </c>
      <c r="C328" s="33">
        <f>G328/1000</f>
        <v>8.0779999999999994</v>
      </c>
      <c r="D328" s="24">
        <v>22</v>
      </c>
      <c r="E328" s="25" t="s">
        <v>326</v>
      </c>
      <c r="G328" s="29">
        <v>8078</v>
      </c>
    </row>
    <row r="329" spans="1:7" ht="15.75" thickBot="1" x14ac:dyDescent="0.25">
      <c r="A329" s="24">
        <v>228176</v>
      </c>
      <c r="B329" s="22" t="s">
        <v>620</v>
      </c>
      <c r="C329" s="34">
        <v>0.998</v>
      </c>
      <c r="D329" s="24">
        <v>20</v>
      </c>
      <c r="E329" s="25" t="s">
        <v>290</v>
      </c>
      <c r="G329" s="29">
        <v>0.998</v>
      </c>
    </row>
    <row r="330" spans="1:7" ht="15.75" thickBot="1" x14ac:dyDescent="0.25">
      <c r="A330" s="24">
        <v>158240</v>
      </c>
      <c r="B330" s="22" t="s">
        <v>621</v>
      </c>
      <c r="C330" s="33">
        <f>G330/1000</f>
        <v>1.357</v>
      </c>
      <c r="D330" s="24">
        <v>14</v>
      </c>
      <c r="E330" s="25" t="s">
        <v>290</v>
      </c>
      <c r="G330" s="29">
        <v>1357</v>
      </c>
    </row>
    <row r="331" spans="1:7" ht="15.75" thickBot="1" x14ac:dyDescent="0.25">
      <c r="A331" s="24">
        <v>221917</v>
      </c>
      <c r="B331" s="22" t="s">
        <v>622</v>
      </c>
      <c r="C331" s="34">
        <v>0.56499999999999995</v>
      </c>
      <c r="D331" s="24">
        <v>13</v>
      </c>
      <c r="E331" s="25" t="s">
        <v>290</v>
      </c>
      <c r="G331" s="29">
        <v>0.56499999999999995</v>
      </c>
    </row>
    <row r="332" spans="1:7" ht="15.75" thickBot="1" x14ac:dyDescent="0.25">
      <c r="A332" s="24">
        <v>114441</v>
      </c>
      <c r="B332" s="22" t="s">
        <v>623</v>
      </c>
      <c r="C332" s="33">
        <f t="shared" ref="C332:C334" si="42">G332/1000</f>
        <v>1.2909999999999999</v>
      </c>
      <c r="D332" s="24">
        <v>2</v>
      </c>
      <c r="E332" s="25" t="s">
        <v>290</v>
      </c>
      <c r="G332" s="29">
        <v>1291</v>
      </c>
    </row>
    <row r="333" spans="1:7" ht="15.75" thickBot="1" x14ac:dyDescent="0.25">
      <c r="A333" s="24">
        <v>143973</v>
      </c>
      <c r="B333" s="22" t="s">
        <v>624</v>
      </c>
      <c r="C333" s="33">
        <f t="shared" si="42"/>
        <v>1.2509999999999999</v>
      </c>
      <c r="D333" s="24">
        <v>18</v>
      </c>
      <c r="E333" s="25" t="s">
        <v>290</v>
      </c>
      <c r="G333" s="29">
        <v>1251</v>
      </c>
    </row>
    <row r="334" spans="1:7" x14ac:dyDescent="0.2">
      <c r="A334" s="24">
        <v>226935</v>
      </c>
      <c r="B334" s="22" t="s">
        <v>625</v>
      </c>
      <c r="C334" s="33">
        <f t="shared" si="42"/>
        <v>1.335</v>
      </c>
      <c r="D334" s="24">
        <v>10</v>
      </c>
      <c r="E334" s="25" t="s">
        <v>290</v>
      </c>
      <c r="G334" s="29">
        <v>1335</v>
      </c>
    </row>
    <row r="335" spans="1:7" ht="15.75" thickBot="1" x14ac:dyDescent="0.25">
      <c r="A335" s="22">
        <v>208653</v>
      </c>
      <c r="B335" s="22" t="s">
        <v>626</v>
      </c>
      <c r="C335" s="35">
        <v>0</v>
      </c>
      <c r="D335" s="22">
        <v>0</v>
      </c>
      <c r="E335" s="23" t="s">
        <v>290</v>
      </c>
      <c r="G335" s="30">
        <v>0</v>
      </c>
    </row>
    <row r="336" spans="1:7" ht="15.75" thickBot="1" x14ac:dyDescent="0.25">
      <c r="A336" s="24">
        <v>116101</v>
      </c>
      <c r="B336" s="22" t="s">
        <v>627</v>
      </c>
      <c r="C336" s="34">
        <v>0.71299999999999997</v>
      </c>
      <c r="D336" s="24">
        <v>17</v>
      </c>
      <c r="E336" s="25" t="s">
        <v>290</v>
      </c>
      <c r="G336" s="29">
        <v>0.71299999999999997</v>
      </c>
    </row>
    <row r="337" spans="1:7" ht="15.75" thickBot="1" x14ac:dyDescent="0.25">
      <c r="A337" s="24">
        <v>216838</v>
      </c>
      <c r="B337" s="22" t="s">
        <v>628</v>
      </c>
      <c r="C337" s="33">
        <f t="shared" ref="C337:C339" si="43">G337/1000</f>
        <v>1.2969999999999999</v>
      </c>
      <c r="D337" s="24">
        <v>17</v>
      </c>
      <c r="E337" s="25" t="s">
        <v>290</v>
      </c>
      <c r="G337" s="29">
        <v>1297</v>
      </c>
    </row>
    <row r="338" spans="1:7" ht="15.75" thickBot="1" x14ac:dyDescent="0.25">
      <c r="A338" s="24">
        <v>224902</v>
      </c>
      <c r="B338" s="22" t="s">
        <v>629</v>
      </c>
      <c r="C338" s="33">
        <f t="shared" si="43"/>
        <v>1.44</v>
      </c>
      <c r="D338" s="24">
        <v>20</v>
      </c>
      <c r="E338" s="25" t="s">
        <v>290</v>
      </c>
      <c r="G338" s="29">
        <v>1440</v>
      </c>
    </row>
    <row r="339" spans="1:7" ht="15.75" thickBot="1" x14ac:dyDescent="0.25">
      <c r="A339" s="24">
        <v>150489</v>
      </c>
      <c r="B339" s="22" t="s">
        <v>630</v>
      </c>
      <c r="C339" s="33">
        <f t="shared" si="43"/>
        <v>1.0680000000000001</v>
      </c>
      <c r="D339" s="24">
        <v>9</v>
      </c>
      <c r="E339" s="25" t="s">
        <v>290</v>
      </c>
      <c r="G339" s="29">
        <v>1068</v>
      </c>
    </row>
    <row r="340" spans="1:7" x14ac:dyDescent="0.2">
      <c r="A340" s="24">
        <v>126104</v>
      </c>
      <c r="B340" s="22" t="s">
        <v>631</v>
      </c>
      <c r="C340" s="34">
        <v>0.98299999999999998</v>
      </c>
      <c r="D340" s="24">
        <v>16</v>
      </c>
      <c r="E340" s="25" t="s">
        <v>290</v>
      </c>
      <c r="G340" s="29">
        <v>0.98299999999999998</v>
      </c>
    </row>
    <row r="341" spans="1:7" ht="15.75" thickBot="1" x14ac:dyDescent="0.25">
      <c r="A341" s="22">
        <v>175812</v>
      </c>
      <c r="B341" s="22" t="s">
        <v>632</v>
      </c>
      <c r="C341" s="33">
        <f>G341/1000</f>
        <v>7.0579999999999998</v>
      </c>
      <c r="D341" s="22">
        <v>23</v>
      </c>
      <c r="E341" s="23" t="s">
        <v>290</v>
      </c>
      <c r="G341" s="30">
        <v>7058</v>
      </c>
    </row>
    <row r="342" spans="1:7" ht="15.75" thickBot="1" x14ac:dyDescent="0.25">
      <c r="A342" s="24">
        <v>271255</v>
      </c>
      <c r="B342" s="22" t="s">
        <v>633</v>
      </c>
      <c r="C342" s="34">
        <v>0.29399999999999998</v>
      </c>
      <c r="D342" s="24">
        <v>7</v>
      </c>
      <c r="E342" s="25" t="s">
        <v>290</v>
      </c>
      <c r="G342" s="29">
        <v>0.29399999999999998</v>
      </c>
    </row>
    <row r="343" spans="1:7" ht="15.75" thickBot="1" x14ac:dyDescent="0.25">
      <c r="A343" s="24">
        <v>246320</v>
      </c>
      <c r="B343" s="22" t="s">
        <v>634</v>
      </c>
      <c r="C343" s="34">
        <v>0</v>
      </c>
      <c r="D343" s="24">
        <v>0</v>
      </c>
      <c r="E343" s="25" t="s">
        <v>290</v>
      </c>
      <c r="G343" s="29">
        <v>0</v>
      </c>
    </row>
    <row r="344" spans="1:7" ht="15.75" thickBot="1" x14ac:dyDescent="0.25">
      <c r="A344" s="24">
        <v>263631</v>
      </c>
      <c r="B344" s="22" t="s">
        <v>635</v>
      </c>
      <c r="C344" s="33">
        <f>G344/1000</f>
        <v>1.536</v>
      </c>
      <c r="D344" s="24">
        <v>10</v>
      </c>
      <c r="E344" s="25" t="s">
        <v>290</v>
      </c>
      <c r="G344" s="29">
        <v>1536</v>
      </c>
    </row>
    <row r="345" spans="1:7" ht="15.75" thickBot="1" x14ac:dyDescent="0.25">
      <c r="A345" s="24">
        <v>271771</v>
      </c>
      <c r="B345" s="22" t="s">
        <v>636</v>
      </c>
      <c r="C345" s="34">
        <v>0.52700000000000002</v>
      </c>
      <c r="D345" s="24">
        <v>12</v>
      </c>
      <c r="E345" s="25" t="s">
        <v>290</v>
      </c>
      <c r="G345" s="29">
        <v>0.52700000000000002</v>
      </c>
    </row>
    <row r="346" spans="1:7" ht="15.75" thickBot="1" x14ac:dyDescent="0.25">
      <c r="A346" s="24">
        <v>215666</v>
      </c>
      <c r="B346" s="22" t="s">
        <v>637</v>
      </c>
      <c r="C346" s="33">
        <f t="shared" ref="C346:C350" si="44">G346/1000</f>
        <v>2.399</v>
      </c>
      <c r="D346" s="24">
        <v>19</v>
      </c>
      <c r="E346" s="25" t="s">
        <v>290</v>
      </c>
      <c r="G346" s="29">
        <v>2399</v>
      </c>
    </row>
    <row r="347" spans="1:7" ht="15.75" thickBot="1" x14ac:dyDescent="0.25">
      <c r="A347" s="24">
        <v>222947</v>
      </c>
      <c r="B347" s="22" t="s">
        <v>638</v>
      </c>
      <c r="C347" s="33">
        <f t="shared" si="44"/>
        <v>1.38</v>
      </c>
      <c r="D347" s="24">
        <v>21</v>
      </c>
      <c r="E347" s="25" t="s">
        <v>290</v>
      </c>
      <c r="G347" s="29">
        <v>1380</v>
      </c>
    </row>
    <row r="348" spans="1:7" ht="15.75" thickBot="1" x14ac:dyDescent="0.25">
      <c r="A348" s="24">
        <v>150054</v>
      </c>
      <c r="B348" s="22" t="s">
        <v>639</v>
      </c>
      <c r="C348" s="33">
        <f t="shared" si="44"/>
        <v>1.208</v>
      </c>
      <c r="D348" s="24">
        <v>31</v>
      </c>
      <c r="E348" s="25" t="s">
        <v>290</v>
      </c>
      <c r="G348" s="29">
        <v>1208</v>
      </c>
    </row>
    <row r="349" spans="1:7" ht="15.75" thickBot="1" x14ac:dyDescent="0.25">
      <c r="A349" s="24">
        <v>211447</v>
      </c>
      <c r="B349" s="22" t="s">
        <v>640</v>
      </c>
      <c r="C349" s="33">
        <f t="shared" si="44"/>
        <v>2.9940000000000002</v>
      </c>
      <c r="D349" s="24">
        <v>15</v>
      </c>
      <c r="E349" s="25" t="s">
        <v>290</v>
      </c>
      <c r="G349" s="29">
        <v>2994</v>
      </c>
    </row>
    <row r="350" spans="1:7" ht="15.75" thickBot="1" x14ac:dyDescent="0.25">
      <c r="A350" s="24">
        <v>151695</v>
      </c>
      <c r="B350" s="22" t="s">
        <v>641</v>
      </c>
      <c r="C350" s="33">
        <f t="shared" si="44"/>
        <v>5.2480000000000002</v>
      </c>
      <c r="D350" s="24">
        <v>22</v>
      </c>
      <c r="E350" s="25" t="s">
        <v>290</v>
      </c>
      <c r="G350" s="29">
        <v>5248</v>
      </c>
    </row>
    <row r="351" spans="1:7" x14ac:dyDescent="0.2">
      <c r="A351" s="24">
        <v>156288</v>
      </c>
      <c r="B351" s="22" t="s">
        <v>642</v>
      </c>
      <c r="C351" s="34">
        <v>0</v>
      </c>
      <c r="D351" s="24">
        <v>0</v>
      </c>
      <c r="E351" s="25" t="s">
        <v>290</v>
      </c>
      <c r="G351" s="29">
        <v>0</v>
      </c>
    </row>
    <row r="352" spans="1:7" ht="15.75" thickBot="1" x14ac:dyDescent="0.25">
      <c r="A352" s="22">
        <v>148740</v>
      </c>
      <c r="B352" s="22" t="s">
        <v>643</v>
      </c>
      <c r="C352" s="33">
        <f t="shared" ref="C352:C359" si="45">G352/1000</f>
        <v>1.9350000000000001</v>
      </c>
      <c r="D352" s="22">
        <v>17</v>
      </c>
      <c r="E352" s="23" t="s">
        <v>290</v>
      </c>
      <c r="G352" s="30">
        <v>1935</v>
      </c>
    </row>
    <row r="353" spans="1:7" ht="15.75" thickBot="1" x14ac:dyDescent="0.25">
      <c r="A353" s="24">
        <v>229964</v>
      </c>
      <c r="B353" s="22" t="s">
        <v>644</v>
      </c>
      <c r="C353" s="33">
        <f t="shared" si="45"/>
        <v>2.4249999999999998</v>
      </c>
      <c r="D353" s="24">
        <v>19</v>
      </c>
      <c r="E353" s="25" t="s">
        <v>290</v>
      </c>
      <c r="G353" s="29">
        <v>2425</v>
      </c>
    </row>
    <row r="354" spans="1:7" ht="15.75" thickBot="1" x14ac:dyDescent="0.25">
      <c r="A354" s="24">
        <v>221803</v>
      </c>
      <c r="B354" s="22" t="s">
        <v>645</v>
      </c>
      <c r="C354" s="33">
        <f t="shared" si="45"/>
        <v>1.8049999999999999</v>
      </c>
      <c r="D354" s="24">
        <v>28</v>
      </c>
      <c r="E354" s="25" t="s">
        <v>290</v>
      </c>
      <c r="G354" s="29">
        <v>1805</v>
      </c>
    </row>
    <row r="355" spans="1:7" ht="15.75" thickBot="1" x14ac:dyDescent="0.25">
      <c r="A355" s="24">
        <v>263694</v>
      </c>
      <c r="B355" s="22" t="s">
        <v>646</v>
      </c>
      <c r="C355" s="33">
        <f t="shared" si="45"/>
        <v>4.7060000000000004</v>
      </c>
      <c r="D355" s="24">
        <v>22</v>
      </c>
      <c r="E355" s="25" t="s">
        <v>290</v>
      </c>
      <c r="G355" s="29">
        <v>4706</v>
      </c>
    </row>
    <row r="356" spans="1:7" x14ac:dyDescent="0.2">
      <c r="A356" s="24">
        <v>137069</v>
      </c>
      <c r="B356" s="22" t="s">
        <v>647</v>
      </c>
      <c r="C356" s="33">
        <f t="shared" si="45"/>
        <v>1.47</v>
      </c>
      <c r="D356" s="24">
        <v>1</v>
      </c>
      <c r="E356" s="25" t="s">
        <v>290</v>
      </c>
      <c r="G356" s="29">
        <v>1470</v>
      </c>
    </row>
    <row r="357" spans="1:7" ht="15.75" thickBot="1" x14ac:dyDescent="0.25">
      <c r="A357" s="22">
        <v>271860</v>
      </c>
      <c r="B357" s="22" t="s">
        <v>648</v>
      </c>
      <c r="C357" s="33">
        <f t="shared" si="45"/>
        <v>1.27</v>
      </c>
      <c r="D357" s="22">
        <v>5</v>
      </c>
      <c r="E357" s="23" t="s">
        <v>290</v>
      </c>
      <c r="G357" s="30">
        <v>1270</v>
      </c>
    </row>
    <row r="358" spans="1:7" ht="15.75" thickBot="1" x14ac:dyDescent="0.25">
      <c r="A358" s="24">
        <v>182410</v>
      </c>
      <c r="B358" s="22" t="s">
        <v>649</v>
      </c>
      <c r="C358" s="33">
        <f t="shared" si="45"/>
        <v>5.3079999999999998</v>
      </c>
      <c r="D358" s="24">
        <v>22</v>
      </c>
      <c r="E358" s="25" t="s">
        <v>290</v>
      </c>
      <c r="G358" s="29">
        <v>5308</v>
      </c>
    </row>
    <row r="359" spans="1:7" ht="15.75" thickBot="1" x14ac:dyDescent="0.25">
      <c r="A359" s="24">
        <v>126829</v>
      </c>
      <c r="B359" s="22" t="s">
        <v>650</v>
      </c>
      <c r="C359" s="33">
        <f t="shared" si="45"/>
        <v>14.627000000000001</v>
      </c>
      <c r="D359" s="24">
        <v>11</v>
      </c>
      <c r="E359" s="25" t="s">
        <v>326</v>
      </c>
      <c r="G359" s="29">
        <v>14627</v>
      </c>
    </row>
    <row r="360" spans="1:7" ht="15.75" thickBot="1" x14ac:dyDescent="0.25">
      <c r="A360" s="24">
        <v>229965</v>
      </c>
      <c r="B360" s="22" t="s">
        <v>651</v>
      </c>
      <c r="C360" s="34">
        <v>0.79100000000000004</v>
      </c>
      <c r="D360" s="24">
        <v>16</v>
      </c>
      <c r="E360" s="25" t="s">
        <v>290</v>
      </c>
      <c r="G360" s="29">
        <v>0.79100000000000004</v>
      </c>
    </row>
    <row r="361" spans="1:7" ht="15.75" thickBot="1" x14ac:dyDescent="0.25">
      <c r="A361" s="24">
        <v>230143</v>
      </c>
      <c r="B361" s="22" t="s">
        <v>652</v>
      </c>
      <c r="C361" s="34">
        <v>0.88800000000000001</v>
      </c>
      <c r="D361" s="24">
        <v>13</v>
      </c>
      <c r="E361" s="25" t="s">
        <v>290</v>
      </c>
      <c r="G361" s="29">
        <v>0.88800000000000001</v>
      </c>
    </row>
    <row r="362" spans="1:7" ht="15.75" thickBot="1" x14ac:dyDescent="0.25">
      <c r="A362" s="24">
        <v>234857</v>
      </c>
      <c r="B362" s="22" t="s">
        <v>653</v>
      </c>
      <c r="C362" s="33">
        <f>G362/1000</f>
        <v>2.661</v>
      </c>
      <c r="D362" s="24">
        <v>21</v>
      </c>
      <c r="E362" s="25" t="s">
        <v>290</v>
      </c>
      <c r="G362" s="29">
        <v>2661</v>
      </c>
    </row>
    <row r="363" spans="1:7" ht="15.75" thickBot="1" x14ac:dyDescent="0.25">
      <c r="A363" s="24">
        <v>271769</v>
      </c>
      <c r="B363" s="22" t="s">
        <v>654</v>
      </c>
      <c r="C363" s="34">
        <v>0.78700000000000003</v>
      </c>
      <c r="D363" s="24">
        <v>12</v>
      </c>
      <c r="E363" s="25" t="s">
        <v>290</v>
      </c>
      <c r="G363" s="29">
        <v>0.78700000000000003</v>
      </c>
    </row>
    <row r="364" spans="1:7" ht="15.75" thickBot="1" x14ac:dyDescent="0.25">
      <c r="A364" s="24">
        <v>271689</v>
      </c>
      <c r="B364" s="22" t="s">
        <v>655</v>
      </c>
      <c r="C364" s="34">
        <v>0.44800000000000001</v>
      </c>
      <c r="D364" s="24">
        <v>12</v>
      </c>
      <c r="E364" s="25" t="s">
        <v>290</v>
      </c>
      <c r="G364" s="29">
        <v>0.44800000000000001</v>
      </c>
    </row>
    <row r="365" spans="1:7" ht="15.75" thickBot="1" x14ac:dyDescent="0.25">
      <c r="A365" s="24">
        <v>246364</v>
      </c>
      <c r="B365" s="22" t="s">
        <v>656</v>
      </c>
      <c r="C365" s="34">
        <v>0.34599999999999997</v>
      </c>
      <c r="D365" s="24">
        <v>21</v>
      </c>
      <c r="E365" s="25" t="s">
        <v>290</v>
      </c>
      <c r="G365" s="29">
        <v>0.34599999999999997</v>
      </c>
    </row>
    <row r="366" spans="1:7" ht="15.75" thickBot="1" x14ac:dyDescent="0.25">
      <c r="A366" s="24">
        <v>107781</v>
      </c>
      <c r="B366" s="22" t="s">
        <v>657</v>
      </c>
      <c r="C366" s="33">
        <f t="shared" ref="C366:C372" si="46">G366/1000</f>
        <v>3.085</v>
      </c>
      <c r="D366" s="24">
        <v>20</v>
      </c>
      <c r="E366" s="25" t="s">
        <v>290</v>
      </c>
      <c r="G366" s="29">
        <v>3085</v>
      </c>
    </row>
    <row r="367" spans="1:7" ht="15.75" thickBot="1" x14ac:dyDescent="0.25">
      <c r="A367" s="24">
        <v>158252</v>
      </c>
      <c r="B367" s="22" t="s">
        <v>658</v>
      </c>
      <c r="C367" s="33">
        <f t="shared" si="46"/>
        <v>1.3169999999999999</v>
      </c>
      <c r="D367" s="24">
        <v>22</v>
      </c>
      <c r="E367" s="25" t="s">
        <v>290</v>
      </c>
      <c r="G367" s="29">
        <v>1317</v>
      </c>
    </row>
    <row r="368" spans="1:7" ht="15.75" thickBot="1" x14ac:dyDescent="0.25">
      <c r="A368" s="24">
        <v>123075</v>
      </c>
      <c r="B368" s="22" t="s">
        <v>659</v>
      </c>
      <c r="C368" s="33">
        <f t="shared" si="46"/>
        <v>7.2480000000000002</v>
      </c>
      <c r="D368" s="24">
        <v>15</v>
      </c>
      <c r="E368" s="25" t="s">
        <v>290</v>
      </c>
      <c r="G368" s="29">
        <v>7248</v>
      </c>
    </row>
    <row r="369" spans="1:7" ht="15.75" thickBot="1" x14ac:dyDescent="0.25">
      <c r="A369" s="24">
        <v>223742</v>
      </c>
      <c r="B369" s="22" t="s">
        <v>660</v>
      </c>
      <c r="C369" s="33">
        <f t="shared" si="46"/>
        <v>1.0009999999999999</v>
      </c>
      <c r="D369" s="24">
        <v>18</v>
      </c>
      <c r="E369" s="25" t="s">
        <v>290</v>
      </c>
      <c r="G369" s="29">
        <v>1001</v>
      </c>
    </row>
    <row r="370" spans="1:7" ht="15.75" thickBot="1" x14ac:dyDescent="0.25">
      <c r="A370" s="24">
        <v>184070</v>
      </c>
      <c r="B370" s="22" t="s">
        <v>661</v>
      </c>
      <c r="C370" s="33">
        <f t="shared" si="46"/>
        <v>1.7629999999999999</v>
      </c>
      <c r="D370" s="24">
        <v>31</v>
      </c>
      <c r="E370" s="25" t="s">
        <v>290</v>
      </c>
      <c r="G370" s="29">
        <v>1763</v>
      </c>
    </row>
    <row r="371" spans="1:7" ht="15.75" thickBot="1" x14ac:dyDescent="0.25">
      <c r="A371" s="24">
        <v>108078</v>
      </c>
      <c r="B371" s="22" t="s">
        <v>662</v>
      </c>
      <c r="C371" s="33">
        <f t="shared" si="46"/>
        <v>1.466</v>
      </c>
      <c r="D371" s="24">
        <v>21</v>
      </c>
      <c r="E371" s="25" t="s">
        <v>290</v>
      </c>
      <c r="G371" s="29">
        <v>1466</v>
      </c>
    </row>
    <row r="372" spans="1:7" ht="15.75" thickBot="1" x14ac:dyDescent="0.25">
      <c r="A372" s="24">
        <v>261462</v>
      </c>
      <c r="B372" s="22" t="s">
        <v>663</v>
      </c>
      <c r="C372" s="33">
        <f t="shared" si="46"/>
        <v>1.984</v>
      </c>
      <c r="D372" s="24">
        <v>10</v>
      </c>
      <c r="E372" s="25" t="s">
        <v>290</v>
      </c>
      <c r="G372" s="29">
        <v>1984</v>
      </c>
    </row>
    <row r="373" spans="1:7" ht="15.75" thickBot="1" x14ac:dyDescent="0.25">
      <c r="A373" s="24">
        <v>208413</v>
      </c>
      <c r="B373" s="22" t="s">
        <v>664</v>
      </c>
      <c r="C373" s="34">
        <v>0.748</v>
      </c>
      <c r="D373" s="24">
        <v>18</v>
      </c>
      <c r="E373" s="25" t="s">
        <v>290</v>
      </c>
      <c r="G373" s="29">
        <v>0.748</v>
      </c>
    </row>
    <row r="374" spans="1:7" ht="15.75" thickBot="1" x14ac:dyDescent="0.25">
      <c r="A374" s="24">
        <v>246328</v>
      </c>
      <c r="B374" s="22" t="s">
        <v>665</v>
      </c>
      <c r="C374" s="34">
        <v>0.871</v>
      </c>
      <c r="D374" s="24">
        <v>12</v>
      </c>
      <c r="E374" s="25" t="s">
        <v>290</v>
      </c>
      <c r="G374" s="29">
        <v>0.871</v>
      </c>
    </row>
    <row r="375" spans="1:7" x14ac:dyDescent="0.2">
      <c r="A375" s="24">
        <v>271760</v>
      </c>
      <c r="B375" s="22" t="s">
        <v>666</v>
      </c>
      <c r="C375" s="34">
        <v>0.44900000000000001</v>
      </c>
      <c r="D375" s="24">
        <v>12</v>
      </c>
      <c r="E375" s="25" t="s">
        <v>290</v>
      </c>
      <c r="G375" s="29">
        <v>0.44900000000000001</v>
      </c>
    </row>
    <row r="376" spans="1:7" ht="15.75" thickBot="1" x14ac:dyDescent="0.25">
      <c r="A376" s="22">
        <v>224324</v>
      </c>
      <c r="B376" s="22" t="s">
        <v>667</v>
      </c>
      <c r="C376" s="35">
        <v>0.92100000000000004</v>
      </c>
      <c r="D376" s="22">
        <v>16</v>
      </c>
      <c r="E376" s="23" t="s">
        <v>290</v>
      </c>
      <c r="G376" s="30">
        <v>0.92100000000000004</v>
      </c>
    </row>
    <row r="377" spans="1:7" x14ac:dyDescent="0.2">
      <c r="A377" s="24">
        <v>102887</v>
      </c>
      <c r="B377" s="22" t="s">
        <v>668</v>
      </c>
      <c r="C377" s="33">
        <f>G377/1000</f>
        <v>6.6509999999999998</v>
      </c>
      <c r="D377" s="24">
        <v>17</v>
      </c>
      <c r="E377" s="25" t="s">
        <v>290</v>
      </c>
      <c r="G377" s="29">
        <v>6651</v>
      </c>
    </row>
  </sheetData>
  <sheetProtection algorithmName="SHA-512" hashValue="sPkYjlY6T6XhZkWJljAnhQJZglthTMz4rxYmUZeCtfd0/FziBPn/67GcggOx0jUi09/3Fr1V/h5XWPfCXnvs+Q==" saltValue="sCzXAdMjVHcbDZbw2ipULQ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3"/>
  <sheetViews>
    <sheetView topLeftCell="A115" workbookViewId="0">
      <selection activeCell="C139" sqref="C139"/>
    </sheetView>
  </sheetViews>
  <sheetFormatPr defaultRowHeight="15" x14ac:dyDescent="0.2"/>
  <cols>
    <col min="1" max="1" width="10.4921875" customWidth="1"/>
    <col min="2" max="2" width="40.0859375" customWidth="1"/>
    <col min="3" max="3" width="10.35546875" style="31" bestFit="1" customWidth="1"/>
    <col min="5" max="5" width="8.875" style="20"/>
  </cols>
  <sheetData>
    <row r="1" spans="1:5" ht="15" customHeight="1" thickBot="1" x14ac:dyDescent="0.25">
      <c r="A1" s="26">
        <v>103143</v>
      </c>
      <c r="B1" s="26" t="s">
        <v>669</v>
      </c>
      <c r="C1" s="28">
        <v>0.53</v>
      </c>
      <c r="D1" s="26">
        <v>22</v>
      </c>
      <c r="E1" s="27" t="s">
        <v>670</v>
      </c>
    </row>
    <row r="2" spans="1:5" ht="15" customHeight="1" thickBot="1" x14ac:dyDescent="0.25">
      <c r="A2" s="24">
        <v>102937</v>
      </c>
      <c r="B2" s="22" t="s">
        <v>293</v>
      </c>
      <c r="C2" s="29">
        <v>0.52400000000000002</v>
      </c>
      <c r="D2" s="24">
        <v>34</v>
      </c>
      <c r="E2" s="25" t="s">
        <v>670</v>
      </c>
    </row>
    <row r="3" spans="1:5" ht="15" customHeight="1" thickBot="1" x14ac:dyDescent="0.25">
      <c r="A3" s="24">
        <v>102840</v>
      </c>
      <c r="B3" s="22" t="s">
        <v>295</v>
      </c>
      <c r="C3" s="29">
        <v>0.371</v>
      </c>
      <c r="D3" s="24">
        <v>16</v>
      </c>
      <c r="E3" s="25" t="s">
        <v>670</v>
      </c>
    </row>
    <row r="4" spans="1:5" ht="15" customHeight="1" x14ac:dyDescent="0.2">
      <c r="A4" s="24">
        <v>103019</v>
      </c>
      <c r="B4" s="22" t="s">
        <v>297</v>
      </c>
      <c r="C4" s="29">
        <v>0.35799999999999998</v>
      </c>
      <c r="D4" s="24">
        <v>24</v>
      </c>
      <c r="E4" s="25" t="s">
        <v>670</v>
      </c>
    </row>
    <row r="5" spans="1:5" ht="15" customHeight="1" thickBot="1" x14ac:dyDescent="0.25">
      <c r="A5" s="22">
        <v>182430</v>
      </c>
      <c r="B5" s="22" t="s">
        <v>671</v>
      </c>
      <c r="C5" s="30">
        <v>0.38700000000000001</v>
      </c>
      <c r="D5" s="22">
        <v>23</v>
      </c>
      <c r="E5" s="23" t="s">
        <v>670</v>
      </c>
    </row>
    <row r="6" spans="1:5" ht="15" customHeight="1" thickBot="1" x14ac:dyDescent="0.25">
      <c r="A6" s="24">
        <v>138184</v>
      </c>
      <c r="B6" s="22" t="s">
        <v>672</v>
      </c>
      <c r="C6" s="29">
        <v>0</v>
      </c>
      <c r="D6" s="24">
        <v>0</v>
      </c>
      <c r="E6" s="25" t="s">
        <v>670</v>
      </c>
    </row>
    <row r="7" spans="1:5" ht="15" customHeight="1" thickBot="1" x14ac:dyDescent="0.25">
      <c r="A7" s="24">
        <v>234671</v>
      </c>
      <c r="B7" s="22" t="s">
        <v>673</v>
      </c>
      <c r="C7" s="29">
        <v>0.45500000000000002</v>
      </c>
      <c r="D7" s="24">
        <v>14</v>
      </c>
      <c r="E7" s="25" t="s">
        <v>670</v>
      </c>
    </row>
    <row r="8" spans="1:5" ht="15" customHeight="1" thickBot="1" x14ac:dyDescent="0.25">
      <c r="A8" s="24">
        <v>181554</v>
      </c>
      <c r="B8" s="22" t="s">
        <v>674</v>
      </c>
      <c r="C8" s="29">
        <v>0.27</v>
      </c>
      <c r="D8" s="24">
        <v>23</v>
      </c>
      <c r="E8" s="25" t="s">
        <v>670</v>
      </c>
    </row>
    <row r="9" spans="1:5" ht="15" customHeight="1" thickBot="1" x14ac:dyDescent="0.25">
      <c r="A9" s="24">
        <v>180020</v>
      </c>
      <c r="B9" s="22" t="s">
        <v>675</v>
      </c>
      <c r="C9" s="29">
        <v>0.47199999999999998</v>
      </c>
      <c r="D9" s="24">
        <v>22</v>
      </c>
      <c r="E9" s="25" t="s">
        <v>670</v>
      </c>
    </row>
    <row r="10" spans="1:5" ht="15" customHeight="1" thickBot="1" x14ac:dyDescent="0.25">
      <c r="A10" s="24">
        <v>156187</v>
      </c>
      <c r="B10" s="22" t="s">
        <v>676</v>
      </c>
      <c r="C10" s="29">
        <v>0.43099999999999999</v>
      </c>
      <c r="D10" s="24">
        <v>22</v>
      </c>
      <c r="E10" s="25" t="s">
        <v>670</v>
      </c>
    </row>
    <row r="11" spans="1:5" ht="15" customHeight="1" thickBot="1" x14ac:dyDescent="0.25">
      <c r="A11" s="24">
        <v>151986</v>
      </c>
      <c r="B11" s="22" t="s">
        <v>677</v>
      </c>
      <c r="C11" s="29">
        <v>0.54700000000000004</v>
      </c>
      <c r="D11" s="24">
        <v>22</v>
      </c>
      <c r="E11" s="25" t="s">
        <v>670</v>
      </c>
    </row>
    <row r="12" spans="1:5" ht="15" customHeight="1" thickBot="1" x14ac:dyDescent="0.25">
      <c r="A12" s="24">
        <v>217021</v>
      </c>
      <c r="B12" s="22" t="s">
        <v>678</v>
      </c>
      <c r="C12" s="29">
        <v>0.39800000000000002</v>
      </c>
      <c r="D12" s="24">
        <v>24</v>
      </c>
      <c r="E12" s="25" t="s">
        <v>670</v>
      </c>
    </row>
    <row r="13" spans="1:5" ht="15" customHeight="1" thickBot="1" x14ac:dyDescent="0.25">
      <c r="A13" s="24">
        <v>175858</v>
      </c>
      <c r="B13" s="22" t="s">
        <v>679</v>
      </c>
      <c r="C13" s="29">
        <v>0.64900000000000002</v>
      </c>
      <c r="D13" s="24">
        <v>13</v>
      </c>
      <c r="E13" s="25" t="s">
        <v>670</v>
      </c>
    </row>
    <row r="14" spans="1:5" ht="15" customHeight="1" thickBot="1" x14ac:dyDescent="0.25">
      <c r="A14" s="24">
        <v>175860</v>
      </c>
      <c r="B14" s="22" t="s">
        <v>680</v>
      </c>
      <c r="C14" s="29">
        <v>0.59899999999999998</v>
      </c>
      <c r="D14" s="24">
        <v>16</v>
      </c>
      <c r="E14" s="25" t="s">
        <v>670</v>
      </c>
    </row>
    <row r="15" spans="1:5" ht="15" customHeight="1" thickBot="1" x14ac:dyDescent="0.25">
      <c r="A15" s="24">
        <v>175859</v>
      </c>
      <c r="B15" s="22" t="s">
        <v>681</v>
      </c>
      <c r="C15" s="29">
        <v>0.79200000000000004</v>
      </c>
      <c r="D15" s="24">
        <v>15</v>
      </c>
      <c r="E15" s="25" t="s">
        <v>670</v>
      </c>
    </row>
    <row r="16" spans="1:5" ht="15" customHeight="1" thickBot="1" x14ac:dyDescent="0.25">
      <c r="A16" s="24">
        <v>138411</v>
      </c>
      <c r="B16" s="22" t="s">
        <v>682</v>
      </c>
      <c r="C16" s="29">
        <v>0.43</v>
      </c>
      <c r="D16" s="24">
        <v>29</v>
      </c>
      <c r="E16" s="25" t="s">
        <v>670</v>
      </c>
    </row>
    <row r="17" spans="1:5" ht="15" customHeight="1" thickBot="1" x14ac:dyDescent="0.25">
      <c r="A17" s="24">
        <v>151974</v>
      </c>
      <c r="B17" s="22" t="s">
        <v>310</v>
      </c>
      <c r="C17" s="29">
        <v>0.499</v>
      </c>
      <c r="D17" s="24">
        <v>19</v>
      </c>
      <c r="E17" s="25" t="s">
        <v>670</v>
      </c>
    </row>
    <row r="18" spans="1:5" ht="15" customHeight="1" thickBot="1" x14ac:dyDescent="0.25">
      <c r="A18" s="24">
        <v>219515</v>
      </c>
      <c r="B18" s="22" t="s">
        <v>683</v>
      </c>
      <c r="C18" s="29">
        <v>0.35399999999999998</v>
      </c>
      <c r="D18" s="24">
        <v>25</v>
      </c>
      <c r="E18" s="25" t="s">
        <v>670</v>
      </c>
    </row>
    <row r="19" spans="1:5" ht="15" customHeight="1" thickBot="1" x14ac:dyDescent="0.25">
      <c r="A19" s="24">
        <v>208363</v>
      </c>
      <c r="B19" s="22" t="s">
        <v>684</v>
      </c>
      <c r="C19" s="29">
        <v>0.50600000000000001</v>
      </c>
      <c r="D19" s="24">
        <v>7</v>
      </c>
      <c r="E19" s="25" t="s">
        <v>670</v>
      </c>
    </row>
    <row r="20" spans="1:5" ht="15" customHeight="1" thickBot="1" x14ac:dyDescent="0.25">
      <c r="A20" s="24">
        <v>118831</v>
      </c>
      <c r="B20" s="22" t="s">
        <v>685</v>
      </c>
      <c r="C20" s="29">
        <v>0.58899999999999997</v>
      </c>
      <c r="D20" s="24">
        <v>21</v>
      </c>
      <c r="E20" s="25" t="s">
        <v>670</v>
      </c>
    </row>
    <row r="21" spans="1:5" ht="15" customHeight="1" thickBot="1" x14ac:dyDescent="0.25">
      <c r="A21" s="24">
        <v>151714</v>
      </c>
      <c r="B21" s="22" t="s">
        <v>321</v>
      </c>
      <c r="C21" s="29">
        <v>0.39</v>
      </c>
      <c r="D21" s="24">
        <v>1</v>
      </c>
      <c r="E21" s="25" t="s">
        <v>670</v>
      </c>
    </row>
    <row r="22" spans="1:5" ht="15" customHeight="1" thickBot="1" x14ac:dyDescent="0.25">
      <c r="A22" s="24">
        <v>174983</v>
      </c>
      <c r="B22" s="22" t="s">
        <v>686</v>
      </c>
      <c r="C22" s="29">
        <v>0.19500000000000001</v>
      </c>
      <c r="D22" s="24">
        <v>19</v>
      </c>
      <c r="E22" s="25" t="s">
        <v>670</v>
      </c>
    </row>
    <row r="23" spans="1:5" ht="15" customHeight="1" thickBot="1" x14ac:dyDescent="0.25">
      <c r="A23" s="24">
        <v>154093</v>
      </c>
      <c r="B23" s="22" t="s">
        <v>333</v>
      </c>
      <c r="C23" s="29">
        <v>0.55800000000000005</v>
      </c>
      <c r="D23" s="24">
        <v>1</v>
      </c>
      <c r="E23" s="25" t="s">
        <v>670</v>
      </c>
    </row>
    <row r="24" spans="1:5" ht="15" customHeight="1" thickBot="1" x14ac:dyDescent="0.25">
      <c r="A24" s="24">
        <v>241002</v>
      </c>
      <c r="B24" s="22" t="s">
        <v>687</v>
      </c>
      <c r="C24" s="29">
        <v>0.376</v>
      </c>
      <c r="D24" s="24">
        <v>12</v>
      </c>
      <c r="E24" s="25" t="s">
        <v>670</v>
      </c>
    </row>
    <row r="25" spans="1:5" ht="15" customHeight="1" thickBot="1" x14ac:dyDescent="0.25">
      <c r="A25" s="24">
        <v>169655</v>
      </c>
      <c r="B25" s="22" t="s">
        <v>688</v>
      </c>
      <c r="C25" s="29">
        <v>0.45</v>
      </c>
      <c r="D25" s="24">
        <v>25</v>
      </c>
      <c r="E25" s="25" t="s">
        <v>670</v>
      </c>
    </row>
    <row r="26" spans="1:5" ht="15" customHeight="1" thickBot="1" x14ac:dyDescent="0.25">
      <c r="A26" s="24">
        <v>119562</v>
      </c>
      <c r="B26" s="22" t="s">
        <v>689</v>
      </c>
      <c r="C26" s="29">
        <v>0.503</v>
      </c>
      <c r="D26" s="24">
        <v>22</v>
      </c>
      <c r="E26" s="25" t="s">
        <v>670</v>
      </c>
    </row>
    <row r="27" spans="1:5" ht="15" customHeight="1" thickBot="1" x14ac:dyDescent="0.25">
      <c r="A27" s="24">
        <v>154298</v>
      </c>
      <c r="B27" s="22" t="s">
        <v>689</v>
      </c>
      <c r="C27" s="29">
        <v>0.27</v>
      </c>
      <c r="D27" s="24">
        <v>23</v>
      </c>
      <c r="E27" s="25" t="s">
        <v>670</v>
      </c>
    </row>
    <row r="28" spans="1:5" ht="15" customHeight="1" thickBot="1" x14ac:dyDescent="0.25">
      <c r="A28" s="24">
        <v>102916</v>
      </c>
      <c r="B28" s="22" t="s">
        <v>342</v>
      </c>
      <c r="C28" s="29">
        <v>0.224</v>
      </c>
      <c r="D28" s="24">
        <v>3</v>
      </c>
      <c r="E28" s="25" t="s">
        <v>670</v>
      </c>
    </row>
    <row r="29" spans="1:5" ht="15" customHeight="1" thickBot="1" x14ac:dyDescent="0.25">
      <c r="A29" s="24">
        <v>221538</v>
      </c>
      <c r="B29" s="22" t="s">
        <v>690</v>
      </c>
      <c r="C29" s="29">
        <v>0.307</v>
      </c>
      <c r="D29" s="24">
        <v>8</v>
      </c>
      <c r="E29" s="25" t="s">
        <v>670</v>
      </c>
    </row>
    <row r="30" spans="1:5" ht="15" customHeight="1" thickBot="1" x14ac:dyDescent="0.25">
      <c r="A30" s="24">
        <v>205053</v>
      </c>
      <c r="B30" s="22" t="s">
        <v>691</v>
      </c>
      <c r="C30" s="29">
        <v>0.53500000000000003</v>
      </c>
      <c r="D30" s="24">
        <v>21</v>
      </c>
      <c r="E30" s="25" t="s">
        <v>670</v>
      </c>
    </row>
    <row r="31" spans="1:5" ht="15" customHeight="1" thickBot="1" x14ac:dyDescent="0.25">
      <c r="A31" s="24">
        <v>145899</v>
      </c>
      <c r="B31" s="22" t="s">
        <v>692</v>
      </c>
      <c r="C31" s="29">
        <v>0.44500000000000001</v>
      </c>
      <c r="D31" s="24">
        <v>11</v>
      </c>
      <c r="E31" s="25" t="s">
        <v>670</v>
      </c>
    </row>
    <row r="32" spans="1:5" ht="15" customHeight="1" thickBot="1" x14ac:dyDescent="0.25">
      <c r="A32" s="24">
        <v>152480</v>
      </c>
      <c r="B32" s="22" t="s">
        <v>349</v>
      </c>
      <c r="C32" s="29">
        <v>0.50600000000000001</v>
      </c>
      <c r="D32" s="24">
        <v>18</v>
      </c>
      <c r="E32" s="25" t="s">
        <v>670</v>
      </c>
    </row>
    <row r="33" spans="1:5" ht="15" customHeight="1" thickBot="1" x14ac:dyDescent="0.25">
      <c r="A33" s="24">
        <v>175451</v>
      </c>
      <c r="B33" s="22" t="s">
        <v>693</v>
      </c>
      <c r="C33" s="29">
        <v>0.503</v>
      </c>
      <c r="D33" s="24">
        <v>22</v>
      </c>
      <c r="E33" s="25" t="s">
        <v>670</v>
      </c>
    </row>
    <row r="34" spans="1:5" ht="15" customHeight="1" thickBot="1" x14ac:dyDescent="0.25">
      <c r="A34" s="24">
        <v>103095</v>
      </c>
      <c r="B34" s="22" t="s">
        <v>694</v>
      </c>
      <c r="C34" s="29">
        <v>0.28100000000000003</v>
      </c>
      <c r="D34" s="24">
        <v>21</v>
      </c>
      <c r="E34" s="25" t="s">
        <v>670</v>
      </c>
    </row>
    <row r="35" spans="1:5" ht="15" customHeight="1" thickBot="1" x14ac:dyDescent="0.25">
      <c r="A35" s="24">
        <v>219512</v>
      </c>
      <c r="B35" s="22" t="s">
        <v>695</v>
      </c>
      <c r="C35" s="29">
        <v>0.54500000000000004</v>
      </c>
      <c r="D35" s="24">
        <v>21</v>
      </c>
      <c r="E35" s="25" t="s">
        <v>670</v>
      </c>
    </row>
    <row r="36" spans="1:5" ht="15" customHeight="1" x14ac:dyDescent="0.2">
      <c r="A36" s="24">
        <v>147891</v>
      </c>
      <c r="B36" s="22" t="s">
        <v>360</v>
      </c>
      <c r="C36" s="29">
        <v>0.14199999999999999</v>
      </c>
      <c r="D36" s="24">
        <v>1</v>
      </c>
      <c r="E36" s="25" t="s">
        <v>670</v>
      </c>
    </row>
    <row r="37" spans="1:5" ht="15" customHeight="1" thickBot="1" x14ac:dyDescent="0.25">
      <c r="A37" s="22">
        <v>217020</v>
      </c>
      <c r="B37" s="22" t="s">
        <v>696</v>
      </c>
      <c r="C37" s="30">
        <v>0.621</v>
      </c>
      <c r="D37" s="22">
        <v>18</v>
      </c>
      <c r="E37" s="23" t="s">
        <v>670</v>
      </c>
    </row>
    <row r="38" spans="1:5" ht="15" customHeight="1" thickBot="1" x14ac:dyDescent="0.25">
      <c r="A38" s="24">
        <v>205029</v>
      </c>
      <c r="B38" s="22" t="s">
        <v>697</v>
      </c>
      <c r="C38" s="29">
        <v>0.51400000000000001</v>
      </c>
      <c r="D38" s="24">
        <v>25</v>
      </c>
      <c r="E38" s="25" t="s">
        <v>670</v>
      </c>
    </row>
    <row r="39" spans="1:5" ht="15" customHeight="1" thickBot="1" x14ac:dyDescent="0.25">
      <c r="A39" s="24">
        <v>225556</v>
      </c>
      <c r="B39" s="22" t="s">
        <v>366</v>
      </c>
      <c r="C39" s="29">
        <v>0</v>
      </c>
      <c r="D39" s="24">
        <v>0</v>
      </c>
      <c r="E39" s="25" t="s">
        <v>670</v>
      </c>
    </row>
    <row r="40" spans="1:5" ht="15" customHeight="1" thickBot="1" x14ac:dyDescent="0.25">
      <c r="A40" s="24">
        <v>209741</v>
      </c>
      <c r="B40" s="22" t="s">
        <v>698</v>
      </c>
      <c r="C40" s="29">
        <v>0.39600000000000002</v>
      </c>
      <c r="D40" s="24">
        <v>24</v>
      </c>
      <c r="E40" s="25" t="s">
        <v>670</v>
      </c>
    </row>
    <row r="41" spans="1:5" ht="15" customHeight="1" thickBot="1" x14ac:dyDescent="0.25">
      <c r="A41" s="24">
        <v>269258</v>
      </c>
      <c r="B41" s="22" t="s">
        <v>699</v>
      </c>
      <c r="C41" s="29">
        <v>0.40100000000000002</v>
      </c>
      <c r="D41" s="24">
        <v>24</v>
      </c>
      <c r="E41" s="25" t="s">
        <v>670</v>
      </c>
    </row>
    <row r="42" spans="1:5" ht="15" customHeight="1" thickBot="1" x14ac:dyDescent="0.25">
      <c r="A42" s="24">
        <v>248060</v>
      </c>
      <c r="B42" s="22" t="s">
        <v>700</v>
      </c>
      <c r="C42" s="29">
        <v>0.189</v>
      </c>
      <c r="D42" s="24">
        <v>7</v>
      </c>
      <c r="E42" s="25" t="s">
        <v>670</v>
      </c>
    </row>
    <row r="43" spans="1:5" ht="15" customHeight="1" x14ac:dyDescent="0.2">
      <c r="A43" s="24">
        <v>178893</v>
      </c>
      <c r="B43" s="22" t="s">
        <v>701</v>
      </c>
      <c r="C43" s="29">
        <v>0.52200000000000002</v>
      </c>
      <c r="D43" s="24">
        <v>18</v>
      </c>
      <c r="E43" s="25" t="s">
        <v>670</v>
      </c>
    </row>
    <row r="44" spans="1:5" ht="15" customHeight="1" thickBot="1" x14ac:dyDescent="0.25">
      <c r="A44" s="22">
        <v>103025</v>
      </c>
      <c r="B44" s="22" t="s">
        <v>702</v>
      </c>
      <c r="C44" s="30">
        <v>0.47899999999999998</v>
      </c>
      <c r="D44" s="22">
        <v>24</v>
      </c>
      <c r="E44" s="23" t="s">
        <v>670</v>
      </c>
    </row>
    <row r="45" spans="1:5" ht="15" customHeight="1" thickBot="1" x14ac:dyDescent="0.25">
      <c r="A45" s="24">
        <v>175443</v>
      </c>
      <c r="B45" s="22" t="s">
        <v>703</v>
      </c>
      <c r="C45" s="29">
        <v>0.378</v>
      </c>
      <c r="D45" s="24">
        <v>11</v>
      </c>
      <c r="E45" s="25" t="s">
        <v>670</v>
      </c>
    </row>
    <row r="46" spans="1:5" ht="15" customHeight="1" thickBot="1" x14ac:dyDescent="0.25">
      <c r="A46" s="24">
        <v>163989</v>
      </c>
      <c r="B46" s="22" t="s">
        <v>377</v>
      </c>
      <c r="C46" s="29">
        <v>0.42199999999999999</v>
      </c>
      <c r="D46" s="24">
        <v>18</v>
      </c>
      <c r="E46" s="25" t="s">
        <v>670</v>
      </c>
    </row>
    <row r="47" spans="1:5" ht="15" customHeight="1" thickBot="1" x14ac:dyDescent="0.25">
      <c r="A47" s="24">
        <v>229517</v>
      </c>
      <c r="B47" s="22" t="s">
        <v>704</v>
      </c>
      <c r="C47" s="29">
        <v>0.30499999999999999</v>
      </c>
      <c r="D47" s="24">
        <v>23</v>
      </c>
      <c r="E47" s="25" t="s">
        <v>670</v>
      </c>
    </row>
    <row r="48" spans="1:5" ht="15" customHeight="1" thickBot="1" x14ac:dyDescent="0.25">
      <c r="A48" s="24">
        <v>207109</v>
      </c>
      <c r="B48" s="22" t="s">
        <v>705</v>
      </c>
      <c r="C48" s="29">
        <v>0.46</v>
      </c>
      <c r="D48" s="24">
        <v>42</v>
      </c>
      <c r="E48" s="25" t="s">
        <v>670</v>
      </c>
    </row>
    <row r="49" spans="1:5" ht="15" customHeight="1" x14ac:dyDescent="0.2">
      <c r="A49" s="24">
        <v>160857</v>
      </c>
      <c r="B49" s="22" t="s">
        <v>384</v>
      </c>
      <c r="C49" s="29">
        <v>0</v>
      </c>
      <c r="D49" s="24">
        <v>0</v>
      </c>
      <c r="E49" s="25" t="s">
        <v>670</v>
      </c>
    </row>
    <row r="50" spans="1:5" ht="15" customHeight="1" thickBot="1" x14ac:dyDescent="0.25">
      <c r="A50" s="22">
        <v>100961</v>
      </c>
      <c r="B50" s="22" t="s">
        <v>706</v>
      </c>
      <c r="C50" s="30">
        <v>0.31</v>
      </c>
      <c r="D50" s="22">
        <v>24</v>
      </c>
      <c r="E50" s="23" t="s">
        <v>670</v>
      </c>
    </row>
    <row r="51" spans="1:5" ht="15" customHeight="1" thickBot="1" x14ac:dyDescent="0.25">
      <c r="A51" s="24">
        <v>154281</v>
      </c>
      <c r="B51" s="22" t="s">
        <v>707</v>
      </c>
      <c r="C51" s="29">
        <v>0.48199999999999998</v>
      </c>
      <c r="D51" s="24">
        <v>19</v>
      </c>
      <c r="E51" s="25" t="s">
        <v>670</v>
      </c>
    </row>
    <row r="52" spans="1:5" ht="15" customHeight="1" thickBot="1" x14ac:dyDescent="0.25">
      <c r="A52" s="24">
        <v>160105</v>
      </c>
      <c r="B52" s="22" t="s">
        <v>708</v>
      </c>
      <c r="C52" s="29">
        <v>0.59899999999999998</v>
      </c>
      <c r="D52" s="24">
        <v>24</v>
      </c>
      <c r="E52" s="25" t="s">
        <v>670</v>
      </c>
    </row>
    <row r="53" spans="1:5" ht="15" customHeight="1" thickBot="1" x14ac:dyDescent="0.25">
      <c r="A53" s="24">
        <v>205030</v>
      </c>
      <c r="B53" s="22" t="s">
        <v>709</v>
      </c>
      <c r="C53" s="29">
        <v>0.39300000000000002</v>
      </c>
      <c r="D53" s="24">
        <v>22</v>
      </c>
      <c r="E53" s="25" t="s">
        <v>670</v>
      </c>
    </row>
    <row r="54" spans="1:5" ht="15" customHeight="1" thickBot="1" x14ac:dyDescent="0.25">
      <c r="A54" s="24">
        <v>175707</v>
      </c>
      <c r="B54" s="22" t="s">
        <v>386</v>
      </c>
      <c r="C54" s="29">
        <v>0.26100000000000001</v>
      </c>
      <c r="D54" s="24">
        <v>21</v>
      </c>
      <c r="E54" s="25" t="s">
        <v>670</v>
      </c>
    </row>
    <row r="55" spans="1:5" ht="15" customHeight="1" thickBot="1" x14ac:dyDescent="0.25">
      <c r="A55" s="24">
        <v>111964</v>
      </c>
      <c r="B55" s="22" t="s">
        <v>710</v>
      </c>
      <c r="C55" s="29">
        <v>0.441</v>
      </c>
      <c r="D55" s="24">
        <v>41</v>
      </c>
      <c r="E55" s="25" t="s">
        <v>670</v>
      </c>
    </row>
    <row r="56" spans="1:5" ht="15" customHeight="1" thickBot="1" x14ac:dyDescent="0.25">
      <c r="A56" s="24">
        <v>163473</v>
      </c>
      <c r="B56" s="22" t="s">
        <v>711</v>
      </c>
      <c r="C56" s="29">
        <v>0.36699999999999999</v>
      </c>
      <c r="D56" s="24">
        <v>14</v>
      </c>
      <c r="E56" s="25" t="s">
        <v>670</v>
      </c>
    </row>
    <row r="57" spans="1:5" ht="15" customHeight="1" thickBot="1" x14ac:dyDescent="0.25">
      <c r="A57" s="24">
        <v>154299</v>
      </c>
      <c r="B57" s="22" t="s">
        <v>712</v>
      </c>
      <c r="C57" s="29">
        <v>0.57199999999999995</v>
      </c>
      <c r="D57" s="24">
        <v>16</v>
      </c>
      <c r="E57" s="25" t="s">
        <v>670</v>
      </c>
    </row>
    <row r="58" spans="1:5" ht="15" customHeight="1" thickBot="1" x14ac:dyDescent="0.25">
      <c r="A58" s="24">
        <v>214779</v>
      </c>
      <c r="B58" s="22" t="s">
        <v>713</v>
      </c>
      <c r="C58" s="29">
        <v>0.34300000000000003</v>
      </c>
      <c r="D58" s="24">
        <v>19</v>
      </c>
      <c r="E58" s="25" t="s">
        <v>670</v>
      </c>
    </row>
    <row r="59" spans="1:5" ht="15" customHeight="1" thickBot="1" x14ac:dyDescent="0.25">
      <c r="A59" s="24">
        <v>245224</v>
      </c>
      <c r="B59" s="22" t="s">
        <v>714</v>
      </c>
      <c r="C59" s="29">
        <v>0.37</v>
      </c>
      <c r="D59" s="24">
        <v>23</v>
      </c>
      <c r="E59" s="25" t="s">
        <v>670</v>
      </c>
    </row>
    <row r="60" spans="1:5" ht="15" customHeight="1" thickBot="1" x14ac:dyDescent="0.25">
      <c r="A60" s="24">
        <v>180006</v>
      </c>
      <c r="B60" s="22" t="s">
        <v>715</v>
      </c>
      <c r="C60" s="29">
        <v>0.52300000000000002</v>
      </c>
      <c r="D60" s="24">
        <v>22</v>
      </c>
      <c r="E60" s="25" t="s">
        <v>670</v>
      </c>
    </row>
    <row r="61" spans="1:5" ht="15" customHeight="1" thickBot="1" x14ac:dyDescent="0.25">
      <c r="A61" s="24">
        <v>132437</v>
      </c>
      <c r="B61" s="22" t="s">
        <v>406</v>
      </c>
      <c r="C61" s="29">
        <v>0.254</v>
      </c>
      <c r="D61" s="24">
        <v>1</v>
      </c>
      <c r="E61" s="25" t="s">
        <v>670</v>
      </c>
    </row>
    <row r="62" spans="1:5" ht="15" customHeight="1" x14ac:dyDescent="0.2">
      <c r="A62" s="24">
        <v>217022</v>
      </c>
      <c r="B62" s="22" t="s">
        <v>716</v>
      </c>
      <c r="C62" s="29">
        <v>0.48</v>
      </c>
      <c r="D62" s="24">
        <v>2</v>
      </c>
      <c r="E62" s="25" t="s">
        <v>670</v>
      </c>
    </row>
    <row r="63" spans="1:5" ht="15" customHeight="1" thickBot="1" x14ac:dyDescent="0.25">
      <c r="A63" s="22">
        <v>246326</v>
      </c>
      <c r="B63" s="22" t="s">
        <v>409</v>
      </c>
      <c r="C63" s="30">
        <v>0.39200000000000002</v>
      </c>
      <c r="D63" s="22">
        <v>6</v>
      </c>
      <c r="E63" s="23" t="s">
        <v>670</v>
      </c>
    </row>
    <row r="64" spans="1:5" ht="15" customHeight="1" thickBot="1" x14ac:dyDescent="0.25">
      <c r="A64" s="24">
        <v>131070</v>
      </c>
      <c r="B64" s="22" t="s">
        <v>717</v>
      </c>
      <c r="C64" s="29">
        <v>0.59499999999999997</v>
      </c>
      <c r="D64" s="24">
        <v>16</v>
      </c>
      <c r="E64" s="25" t="s">
        <v>670</v>
      </c>
    </row>
    <row r="65" spans="1:5" ht="15" customHeight="1" thickBot="1" x14ac:dyDescent="0.25">
      <c r="A65" s="24">
        <v>147740</v>
      </c>
      <c r="B65" s="22" t="s">
        <v>718</v>
      </c>
      <c r="C65" s="29">
        <v>0.53700000000000003</v>
      </c>
      <c r="D65" s="24">
        <v>20</v>
      </c>
      <c r="E65" s="25" t="s">
        <v>670</v>
      </c>
    </row>
    <row r="66" spans="1:5" ht="15" customHeight="1" thickBot="1" x14ac:dyDescent="0.25">
      <c r="A66" s="24">
        <v>125861</v>
      </c>
      <c r="B66" s="22" t="s">
        <v>719</v>
      </c>
      <c r="C66" s="29">
        <v>0.44700000000000001</v>
      </c>
      <c r="D66" s="24">
        <v>14</v>
      </c>
      <c r="E66" s="25" t="s">
        <v>670</v>
      </c>
    </row>
    <row r="67" spans="1:5" ht="15" customHeight="1" thickBot="1" x14ac:dyDescent="0.25">
      <c r="A67" s="24">
        <v>217018</v>
      </c>
      <c r="B67" s="22" t="s">
        <v>720</v>
      </c>
      <c r="C67" s="29">
        <v>0.35199999999999998</v>
      </c>
      <c r="D67" s="24">
        <v>23</v>
      </c>
      <c r="E67" s="25" t="s">
        <v>670</v>
      </c>
    </row>
    <row r="68" spans="1:5" ht="15" customHeight="1" thickBot="1" x14ac:dyDescent="0.25">
      <c r="A68" s="24">
        <v>268022</v>
      </c>
      <c r="B68" s="22" t="s">
        <v>721</v>
      </c>
      <c r="C68" s="29">
        <v>0.22500000000000001</v>
      </c>
      <c r="D68" s="24">
        <v>19</v>
      </c>
      <c r="E68" s="25" t="s">
        <v>670</v>
      </c>
    </row>
    <row r="69" spans="1:5" ht="15" customHeight="1" x14ac:dyDescent="0.2">
      <c r="A69" s="24">
        <v>219513</v>
      </c>
      <c r="B69" s="22" t="s">
        <v>722</v>
      </c>
      <c r="C69" s="29">
        <v>0.432</v>
      </c>
      <c r="D69" s="24">
        <v>15</v>
      </c>
      <c r="E69" s="25" t="s">
        <v>670</v>
      </c>
    </row>
    <row r="70" spans="1:5" ht="15" customHeight="1" thickBot="1" x14ac:dyDescent="0.25">
      <c r="A70" s="22">
        <v>103169</v>
      </c>
      <c r="B70" s="22" t="s">
        <v>723</v>
      </c>
      <c r="C70" s="30">
        <v>0</v>
      </c>
      <c r="D70" s="22">
        <v>0</v>
      </c>
      <c r="E70" s="23" t="s">
        <v>670</v>
      </c>
    </row>
    <row r="71" spans="1:5" ht="15" customHeight="1" thickBot="1" x14ac:dyDescent="0.25">
      <c r="A71" s="24">
        <v>176539</v>
      </c>
      <c r="B71" s="22" t="s">
        <v>724</v>
      </c>
      <c r="C71" s="29">
        <v>0.63700000000000001</v>
      </c>
      <c r="D71" s="24">
        <v>19</v>
      </c>
      <c r="E71" s="25" t="s">
        <v>670</v>
      </c>
    </row>
    <row r="72" spans="1:5" ht="15" customHeight="1" thickBot="1" x14ac:dyDescent="0.25">
      <c r="A72" s="24">
        <v>228240</v>
      </c>
      <c r="B72" s="22" t="s">
        <v>725</v>
      </c>
      <c r="C72" s="29">
        <v>0.35199999999999998</v>
      </c>
      <c r="D72" s="24">
        <v>21</v>
      </c>
      <c r="E72" s="25" t="s">
        <v>670</v>
      </c>
    </row>
    <row r="73" spans="1:5" ht="15" customHeight="1" thickBot="1" x14ac:dyDescent="0.25">
      <c r="A73" s="24">
        <v>102863</v>
      </c>
      <c r="B73" s="22" t="s">
        <v>726</v>
      </c>
      <c r="C73" s="29">
        <v>0.5</v>
      </c>
      <c r="D73" s="24">
        <v>13</v>
      </c>
      <c r="E73" s="25" t="s">
        <v>670</v>
      </c>
    </row>
    <row r="74" spans="1:5" ht="15" customHeight="1" thickBot="1" x14ac:dyDescent="0.25">
      <c r="A74" s="24">
        <v>154301</v>
      </c>
      <c r="B74" s="22" t="s">
        <v>431</v>
      </c>
      <c r="C74" s="29">
        <v>0.47199999999999998</v>
      </c>
      <c r="D74" s="24">
        <v>17</v>
      </c>
      <c r="E74" s="25" t="s">
        <v>670</v>
      </c>
    </row>
    <row r="75" spans="1:5" ht="15" customHeight="1" thickBot="1" x14ac:dyDescent="0.25">
      <c r="A75" s="24">
        <v>182695</v>
      </c>
      <c r="B75" s="22" t="s">
        <v>431</v>
      </c>
      <c r="C75" s="29">
        <v>0</v>
      </c>
      <c r="D75" s="24">
        <v>0</v>
      </c>
      <c r="E75" s="25" t="s">
        <v>670</v>
      </c>
    </row>
    <row r="76" spans="1:5" ht="15" customHeight="1" x14ac:dyDescent="0.2">
      <c r="A76" s="24">
        <v>130004</v>
      </c>
      <c r="B76" s="22" t="s">
        <v>727</v>
      </c>
      <c r="C76" s="29">
        <v>0.59</v>
      </c>
      <c r="D76" s="24">
        <v>1</v>
      </c>
      <c r="E76" s="25" t="s">
        <v>670</v>
      </c>
    </row>
    <row r="77" spans="1:5" ht="15" customHeight="1" thickBot="1" x14ac:dyDescent="0.25">
      <c r="A77" s="22">
        <v>223940</v>
      </c>
      <c r="B77" s="22" t="s">
        <v>432</v>
      </c>
      <c r="C77" s="30">
        <v>0.41</v>
      </c>
      <c r="D77" s="22">
        <v>17</v>
      </c>
      <c r="E77" s="23" t="s">
        <v>670</v>
      </c>
    </row>
    <row r="78" spans="1:5" ht="15" customHeight="1" thickBot="1" x14ac:dyDescent="0.25">
      <c r="A78" s="24">
        <v>183823</v>
      </c>
      <c r="B78" s="22" t="s">
        <v>434</v>
      </c>
      <c r="C78" s="29">
        <v>0.33400000000000002</v>
      </c>
      <c r="D78" s="24">
        <v>5</v>
      </c>
      <c r="E78" s="25" t="s">
        <v>670</v>
      </c>
    </row>
    <row r="79" spans="1:5" ht="15" customHeight="1" thickBot="1" x14ac:dyDescent="0.25">
      <c r="A79" s="24">
        <v>132286</v>
      </c>
      <c r="B79" s="22" t="s">
        <v>440</v>
      </c>
      <c r="C79" s="29">
        <v>0</v>
      </c>
      <c r="D79" s="24">
        <v>0</v>
      </c>
      <c r="E79" s="25" t="s">
        <v>670</v>
      </c>
    </row>
    <row r="80" spans="1:5" ht="15" customHeight="1" thickBot="1" x14ac:dyDescent="0.25">
      <c r="A80" s="24">
        <v>103001</v>
      </c>
      <c r="B80" s="22" t="s">
        <v>728</v>
      </c>
      <c r="C80" s="29">
        <v>0.27</v>
      </c>
      <c r="D80" s="24">
        <v>19</v>
      </c>
      <c r="E80" s="25" t="s">
        <v>670</v>
      </c>
    </row>
    <row r="81" spans="1:5" ht="15" customHeight="1" thickBot="1" x14ac:dyDescent="0.25">
      <c r="A81" s="24">
        <v>210335</v>
      </c>
      <c r="B81" s="22" t="s">
        <v>442</v>
      </c>
      <c r="C81" s="29">
        <v>0</v>
      </c>
      <c r="D81" s="24">
        <v>0</v>
      </c>
      <c r="E81" s="25" t="s">
        <v>670</v>
      </c>
    </row>
    <row r="82" spans="1:5" ht="15" customHeight="1" thickBot="1" x14ac:dyDescent="0.25">
      <c r="A82" s="24">
        <v>222587</v>
      </c>
      <c r="B82" s="22" t="s">
        <v>729</v>
      </c>
      <c r="C82" s="29">
        <v>0.35099999999999998</v>
      </c>
      <c r="D82" s="24">
        <v>15</v>
      </c>
      <c r="E82" s="25" t="s">
        <v>670</v>
      </c>
    </row>
    <row r="83" spans="1:5" ht="15" customHeight="1" thickBot="1" x14ac:dyDescent="0.25">
      <c r="A83" s="24">
        <v>175711</v>
      </c>
      <c r="B83" s="22" t="s">
        <v>730</v>
      </c>
      <c r="C83" s="29">
        <v>0.63200000000000001</v>
      </c>
      <c r="D83" s="24">
        <v>16</v>
      </c>
      <c r="E83" s="25" t="s">
        <v>670</v>
      </c>
    </row>
    <row r="84" spans="1:5" ht="15" customHeight="1" x14ac:dyDescent="0.2">
      <c r="A84" s="24">
        <v>220000</v>
      </c>
      <c r="B84" s="22" t="s">
        <v>731</v>
      </c>
      <c r="C84" s="29">
        <v>0.317</v>
      </c>
      <c r="D84" s="24">
        <v>23</v>
      </c>
      <c r="E84" s="25" t="s">
        <v>670</v>
      </c>
    </row>
    <row r="85" spans="1:5" ht="15" customHeight="1" thickBot="1" x14ac:dyDescent="0.25">
      <c r="A85" s="22">
        <v>119561</v>
      </c>
      <c r="B85" s="22" t="s">
        <v>732</v>
      </c>
      <c r="C85" s="30">
        <v>0.51600000000000001</v>
      </c>
      <c r="D85" s="22">
        <v>25</v>
      </c>
      <c r="E85" s="23" t="s">
        <v>670</v>
      </c>
    </row>
    <row r="86" spans="1:5" ht="15" customHeight="1" thickBot="1" x14ac:dyDescent="0.25">
      <c r="A86" s="24">
        <v>144036</v>
      </c>
      <c r="B86" s="22" t="s">
        <v>733</v>
      </c>
      <c r="C86" s="29">
        <v>0.42</v>
      </c>
      <c r="D86" s="24">
        <v>4</v>
      </c>
      <c r="E86" s="25" t="s">
        <v>670</v>
      </c>
    </row>
    <row r="87" spans="1:5" ht="15" customHeight="1" thickBot="1" x14ac:dyDescent="0.25">
      <c r="A87" s="24">
        <v>170130</v>
      </c>
      <c r="B87" s="22" t="s">
        <v>456</v>
      </c>
      <c r="C87" s="29">
        <v>0.91400000000000003</v>
      </c>
      <c r="D87" s="24">
        <v>19</v>
      </c>
      <c r="E87" s="25" t="s">
        <v>670</v>
      </c>
    </row>
    <row r="88" spans="1:5" ht="15" customHeight="1" thickBot="1" x14ac:dyDescent="0.25">
      <c r="A88" s="24">
        <v>140439</v>
      </c>
      <c r="B88" s="22" t="s">
        <v>457</v>
      </c>
      <c r="C88" s="29">
        <v>0.51500000000000001</v>
      </c>
      <c r="D88" s="24">
        <v>17</v>
      </c>
      <c r="E88" s="25" t="s">
        <v>670</v>
      </c>
    </row>
    <row r="89" spans="1:5" ht="15" customHeight="1" thickBot="1" x14ac:dyDescent="0.25">
      <c r="A89" s="24">
        <v>261465</v>
      </c>
      <c r="B89" s="22" t="s">
        <v>734</v>
      </c>
      <c r="C89" s="29">
        <v>0.32200000000000001</v>
      </c>
      <c r="D89" s="24">
        <v>14</v>
      </c>
      <c r="E89" s="25" t="s">
        <v>670</v>
      </c>
    </row>
    <row r="90" spans="1:5" ht="15" customHeight="1" thickBot="1" x14ac:dyDescent="0.25">
      <c r="A90" s="24">
        <v>221681</v>
      </c>
      <c r="B90" s="22" t="s">
        <v>735</v>
      </c>
      <c r="C90" s="29">
        <v>0.45800000000000002</v>
      </c>
      <c r="D90" s="24">
        <v>10</v>
      </c>
      <c r="E90" s="25" t="s">
        <v>670</v>
      </c>
    </row>
    <row r="91" spans="1:5" ht="15" customHeight="1" thickBot="1" x14ac:dyDescent="0.25">
      <c r="A91" s="24">
        <v>153271</v>
      </c>
      <c r="B91" s="22" t="s">
        <v>736</v>
      </c>
      <c r="C91" s="29">
        <v>1.07</v>
      </c>
      <c r="D91" s="24">
        <v>15</v>
      </c>
      <c r="E91" s="25" t="s">
        <v>670</v>
      </c>
    </row>
    <row r="92" spans="1:5" ht="15" customHeight="1" x14ac:dyDescent="0.2">
      <c r="A92" s="24">
        <v>130985</v>
      </c>
      <c r="B92" s="22" t="s">
        <v>737</v>
      </c>
      <c r="C92" s="29">
        <v>0.32700000000000001</v>
      </c>
      <c r="D92" s="24">
        <v>7</v>
      </c>
      <c r="E92" s="25" t="s">
        <v>670</v>
      </c>
    </row>
    <row r="93" spans="1:5" ht="15" customHeight="1" thickBot="1" x14ac:dyDescent="0.25">
      <c r="A93" s="22">
        <v>271201</v>
      </c>
      <c r="B93" s="22" t="s">
        <v>738</v>
      </c>
      <c r="C93" s="30">
        <v>0.36299999999999999</v>
      </c>
      <c r="D93" s="22">
        <v>4</v>
      </c>
      <c r="E93" s="23" t="s">
        <v>670</v>
      </c>
    </row>
    <row r="94" spans="1:5" ht="15" customHeight="1" thickBot="1" x14ac:dyDescent="0.25">
      <c r="A94" s="24">
        <v>211715</v>
      </c>
      <c r="B94" s="22" t="s">
        <v>473</v>
      </c>
      <c r="C94" s="29">
        <v>0</v>
      </c>
      <c r="D94" s="24">
        <v>0</v>
      </c>
      <c r="E94" s="25" t="s">
        <v>670</v>
      </c>
    </row>
    <row r="95" spans="1:5" ht="15" customHeight="1" thickBot="1" x14ac:dyDescent="0.25">
      <c r="A95" s="24">
        <v>158298</v>
      </c>
      <c r="B95" s="22" t="s">
        <v>475</v>
      </c>
      <c r="C95" s="29">
        <v>0</v>
      </c>
      <c r="D95" s="24">
        <v>0</v>
      </c>
      <c r="E95" s="25" t="s">
        <v>670</v>
      </c>
    </row>
    <row r="96" spans="1:5" ht="15" customHeight="1" thickBot="1" x14ac:dyDescent="0.25">
      <c r="A96" s="24">
        <v>141753</v>
      </c>
      <c r="B96" s="22" t="s">
        <v>739</v>
      </c>
      <c r="C96" s="29">
        <v>0.495</v>
      </c>
      <c r="D96" s="24">
        <v>23</v>
      </c>
      <c r="E96" s="25" t="s">
        <v>670</v>
      </c>
    </row>
    <row r="97" spans="1:5" ht="15" customHeight="1" thickBot="1" x14ac:dyDescent="0.25">
      <c r="A97" s="24">
        <v>201118</v>
      </c>
      <c r="B97" s="22" t="s">
        <v>740</v>
      </c>
      <c r="C97" s="29">
        <v>0.45600000000000002</v>
      </c>
      <c r="D97" s="24">
        <v>24</v>
      </c>
      <c r="E97" s="25" t="s">
        <v>670</v>
      </c>
    </row>
    <row r="98" spans="1:5" ht="15" customHeight="1" thickBot="1" x14ac:dyDescent="0.25">
      <c r="A98" s="24">
        <v>246417</v>
      </c>
      <c r="B98" s="22" t="s">
        <v>741</v>
      </c>
      <c r="C98" s="29">
        <v>0.60599999999999998</v>
      </c>
      <c r="D98" s="24">
        <v>14</v>
      </c>
      <c r="E98" s="25" t="s">
        <v>670</v>
      </c>
    </row>
    <row r="99" spans="1:5" ht="15" customHeight="1" thickBot="1" x14ac:dyDescent="0.25">
      <c r="A99" s="24">
        <v>236917</v>
      </c>
      <c r="B99" s="22" t="s">
        <v>742</v>
      </c>
      <c r="C99" s="29">
        <v>0.378</v>
      </c>
      <c r="D99" s="24">
        <v>22</v>
      </c>
      <c r="E99" s="25" t="s">
        <v>670</v>
      </c>
    </row>
    <row r="100" spans="1:5" ht="15" customHeight="1" thickBot="1" x14ac:dyDescent="0.25">
      <c r="A100" s="24">
        <v>221539</v>
      </c>
      <c r="B100" s="22" t="s">
        <v>743</v>
      </c>
      <c r="C100" s="29">
        <v>0.35399999999999998</v>
      </c>
      <c r="D100" s="24">
        <v>16</v>
      </c>
      <c r="E100" s="25" t="s">
        <v>670</v>
      </c>
    </row>
    <row r="101" spans="1:5" ht="15" customHeight="1" thickBot="1" x14ac:dyDescent="0.25">
      <c r="A101" s="24">
        <v>209418</v>
      </c>
      <c r="B101" s="22" t="s">
        <v>485</v>
      </c>
      <c r="C101" s="29">
        <v>0.53200000000000003</v>
      </c>
      <c r="D101" s="24">
        <v>3</v>
      </c>
      <c r="E101" s="25" t="s">
        <v>670</v>
      </c>
    </row>
    <row r="102" spans="1:5" ht="15" customHeight="1" thickBot="1" x14ac:dyDescent="0.25">
      <c r="A102" s="24">
        <v>144086</v>
      </c>
      <c r="B102" s="22" t="s">
        <v>487</v>
      </c>
      <c r="C102" s="29">
        <v>0.621</v>
      </c>
      <c r="D102" s="24">
        <v>24</v>
      </c>
      <c r="E102" s="25" t="s">
        <v>670</v>
      </c>
    </row>
    <row r="103" spans="1:5" ht="15" customHeight="1" thickBot="1" x14ac:dyDescent="0.25">
      <c r="A103" s="24">
        <v>182273</v>
      </c>
      <c r="B103" s="22" t="s">
        <v>744</v>
      </c>
      <c r="C103" s="29">
        <v>0.27400000000000002</v>
      </c>
      <c r="D103" s="24">
        <v>5</v>
      </c>
      <c r="E103" s="25" t="s">
        <v>670</v>
      </c>
    </row>
    <row r="104" spans="1:5" ht="15" customHeight="1" thickBot="1" x14ac:dyDescent="0.25">
      <c r="A104" s="24">
        <v>138399</v>
      </c>
      <c r="B104" s="22" t="s">
        <v>497</v>
      </c>
      <c r="C104" s="29">
        <v>0.45</v>
      </c>
      <c r="D104" s="24">
        <v>7</v>
      </c>
      <c r="E104" s="25" t="s">
        <v>670</v>
      </c>
    </row>
    <row r="105" spans="1:5" ht="15" customHeight="1" thickBot="1" x14ac:dyDescent="0.25">
      <c r="A105" s="24">
        <v>169857</v>
      </c>
      <c r="B105" s="22" t="s">
        <v>745</v>
      </c>
      <c r="C105" s="29">
        <v>0.40699999999999997</v>
      </c>
      <c r="D105" s="24">
        <v>16</v>
      </c>
      <c r="E105" s="25" t="s">
        <v>670</v>
      </c>
    </row>
    <row r="106" spans="1:5" ht="15" customHeight="1" x14ac:dyDescent="0.2">
      <c r="A106" s="24">
        <v>103031</v>
      </c>
      <c r="B106" s="22" t="s">
        <v>746</v>
      </c>
      <c r="C106" s="29">
        <v>0</v>
      </c>
      <c r="D106" s="24">
        <v>0</v>
      </c>
      <c r="E106" s="25" t="s">
        <v>670</v>
      </c>
    </row>
    <row r="107" spans="1:5" ht="15" customHeight="1" thickBot="1" x14ac:dyDescent="0.25">
      <c r="A107" s="22">
        <v>151975</v>
      </c>
      <c r="B107" s="22" t="s">
        <v>747</v>
      </c>
      <c r="C107" s="30">
        <v>0.42599999999999999</v>
      </c>
      <c r="D107" s="22">
        <v>8</v>
      </c>
      <c r="E107" s="23" t="s">
        <v>670</v>
      </c>
    </row>
    <row r="108" spans="1:5" ht="15" customHeight="1" thickBot="1" x14ac:dyDescent="0.25">
      <c r="A108" s="24">
        <v>178987</v>
      </c>
      <c r="B108" s="22" t="s">
        <v>748</v>
      </c>
      <c r="C108" s="29">
        <v>0.32400000000000001</v>
      </c>
      <c r="D108" s="24">
        <v>13</v>
      </c>
      <c r="E108" s="25" t="s">
        <v>670</v>
      </c>
    </row>
    <row r="109" spans="1:5" ht="15" customHeight="1" thickBot="1" x14ac:dyDescent="0.25">
      <c r="A109" s="24">
        <v>140451</v>
      </c>
      <c r="B109" s="22" t="s">
        <v>749</v>
      </c>
      <c r="C109" s="29">
        <v>0.63100000000000001</v>
      </c>
      <c r="D109" s="24">
        <v>20</v>
      </c>
      <c r="E109" s="25" t="s">
        <v>670</v>
      </c>
    </row>
    <row r="110" spans="1:5" ht="15" customHeight="1" thickBot="1" x14ac:dyDescent="0.25">
      <c r="A110" s="24">
        <v>145829</v>
      </c>
      <c r="B110" s="22" t="s">
        <v>750</v>
      </c>
      <c r="C110" s="29">
        <v>0.77900000000000003</v>
      </c>
      <c r="D110" s="24">
        <v>19</v>
      </c>
      <c r="E110" s="25" t="s">
        <v>670</v>
      </c>
    </row>
    <row r="111" spans="1:5" ht="15" customHeight="1" thickBot="1" x14ac:dyDescent="0.25">
      <c r="A111" s="24">
        <v>163875</v>
      </c>
      <c r="B111" s="22" t="s">
        <v>506</v>
      </c>
      <c r="C111" s="29">
        <v>0.75</v>
      </c>
      <c r="D111" s="24">
        <v>1</v>
      </c>
      <c r="E111" s="25" t="s">
        <v>670</v>
      </c>
    </row>
    <row r="112" spans="1:5" ht="15" customHeight="1" thickBot="1" x14ac:dyDescent="0.25">
      <c r="A112" s="24">
        <v>205217</v>
      </c>
      <c r="B112" s="22" t="s">
        <v>507</v>
      </c>
      <c r="C112" s="29">
        <v>0.64700000000000002</v>
      </c>
      <c r="D112" s="24">
        <v>2</v>
      </c>
      <c r="E112" s="25" t="s">
        <v>670</v>
      </c>
    </row>
    <row r="113" spans="1:5" ht="15" customHeight="1" thickBot="1" x14ac:dyDescent="0.25">
      <c r="A113" s="24">
        <v>126101</v>
      </c>
      <c r="B113" s="22" t="s">
        <v>512</v>
      </c>
      <c r="C113" s="29">
        <v>0.254</v>
      </c>
      <c r="D113" s="24">
        <v>2</v>
      </c>
      <c r="E113" s="25" t="s">
        <v>670</v>
      </c>
    </row>
    <row r="114" spans="1:5" ht="15" customHeight="1" thickBot="1" x14ac:dyDescent="0.25">
      <c r="A114" s="24">
        <v>166954</v>
      </c>
      <c r="B114" s="22" t="s">
        <v>751</v>
      </c>
      <c r="C114" s="29">
        <v>0.57499999999999996</v>
      </c>
      <c r="D114" s="24">
        <v>20</v>
      </c>
      <c r="E114" s="25" t="s">
        <v>670</v>
      </c>
    </row>
    <row r="115" spans="1:5" ht="15" customHeight="1" x14ac:dyDescent="0.2">
      <c r="A115" s="24">
        <v>102856</v>
      </c>
      <c r="B115" s="22" t="s">
        <v>752</v>
      </c>
      <c r="C115" s="29">
        <v>0.17699999999999999</v>
      </c>
      <c r="D115" s="24">
        <v>7</v>
      </c>
      <c r="E115" s="25" t="s">
        <v>670</v>
      </c>
    </row>
    <row r="116" spans="1:5" ht="15" customHeight="1" thickBot="1" x14ac:dyDescent="0.25">
      <c r="A116" s="22">
        <v>208210</v>
      </c>
      <c r="B116" s="22" t="s">
        <v>515</v>
      </c>
      <c r="C116" s="30">
        <v>0.60799999999999998</v>
      </c>
      <c r="D116" s="22">
        <v>19</v>
      </c>
      <c r="E116" s="23" t="s">
        <v>670</v>
      </c>
    </row>
    <row r="117" spans="1:5" ht="15" customHeight="1" thickBot="1" x14ac:dyDescent="0.25">
      <c r="A117" s="24">
        <v>135795</v>
      </c>
      <c r="B117" s="22" t="s">
        <v>517</v>
      </c>
      <c r="C117" s="29">
        <v>0.64200000000000002</v>
      </c>
      <c r="D117" s="24">
        <v>1</v>
      </c>
      <c r="E117" s="25" t="s">
        <v>670</v>
      </c>
    </row>
    <row r="118" spans="1:5" ht="15" customHeight="1" thickBot="1" x14ac:dyDescent="0.25">
      <c r="A118" s="24">
        <v>239874</v>
      </c>
      <c r="B118" s="22" t="s">
        <v>753</v>
      </c>
      <c r="C118" s="29">
        <v>0.30399999999999999</v>
      </c>
      <c r="D118" s="24">
        <v>20</v>
      </c>
      <c r="E118" s="25" t="s">
        <v>670</v>
      </c>
    </row>
    <row r="119" spans="1:5" ht="15" customHeight="1" thickBot="1" x14ac:dyDescent="0.25">
      <c r="A119" s="24">
        <v>245217</v>
      </c>
      <c r="B119" s="22" t="s">
        <v>754</v>
      </c>
      <c r="C119" s="29">
        <v>0.26700000000000002</v>
      </c>
      <c r="D119" s="24">
        <v>16</v>
      </c>
      <c r="E119" s="25" t="s">
        <v>670</v>
      </c>
    </row>
    <row r="120" spans="1:5" ht="15" customHeight="1" thickBot="1" x14ac:dyDescent="0.25">
      <c r="A120" s="24">
        <v>223593</v>
      </c>
      <c r="B120" s="22" t="s">
        <v>521</v>
      </c>
      <c r="C120" s="29">
        <v>0</v>
      </c>
      <c r="D120" s="24">
        <v>0</v>
      </c>
      <c r="E120" s="25" t="s">
        <v>670</v>
      </c>
    </row>
    <row r="121" spans="1:5" ht="15" customHeight="1" thickBot="1" x14ac:dyDescent="0.25">
      <c r="A121" s="24">
        <v>269259</v>
      </c>
      <c r="B121" s="22" t="s">
        <v>755</v>
      </c>
      <c r="C121" s="29">
        <v>0.47</v>
      </c>
      <c r="D121" s="24">
        <v>21</v>
      </c>
      <c r="E121" s="25" t="s">
        <v>670</v>
      </c>
    </row>
    <row r="122" spans="1:5" ht="15" customHeight="1" thickBot="1" x14ac:dyDescent="0.25">
      <c r="A122" s="24">
        <v>164113</v>
      </c>
      <c r="B122" s="22" t="s">
        <v>524</v>
      </c>
      <c r="C122" s="29">
        <v>0.372</v>
      </c>
      <c r="D122" s="24">
        <v>14</v>
      </c>
      <c r="E122" s="25" t="s">
        <v>670</v>
      </c>
    </row>
    <row r="123" spans="1:5" ht="15" customHeight="1" thickBot="1" x14ac:dyDescent="0.25">
      <c r="A123" s="24">
        <v>225402</v>
      </c>
      <c r="B123" s="22" t="s">
        <v>525</v>
      </c>
      <c r="C123" s="29">
        <v>0.53400000000000003</v>
      </c>
      <c r="D123" s="24">
        <v>25</v>
      </c>
      <c r="E123" s="25" t="s">
        <v>670</v>
      </c>
    </row>
    <row r="124" spans="1:5" ht="15" customHeight="1" thickBot="1" x14ac:dyDescent="0.25">
      <c r="A124" s="24">
        <v>207224</v>
      </c>
      <c r="B124" s="22" t="s">
        <v>756</v>
      </c>
      <c r="C124" s="29">
        <v>0.308</v>
      </c>
      <c r="D124" s="24">
        <v>17</v>
      </c>
      <c r="E124" s="25" t="s">
        <v>670</v>
      </c>
    </row>
    <row r="125" spans="1:5" ht="15" customHeight="1" thickBot="1" x14ac:dyDescent="0.25">
      <c r="A125" s="24">
        <v>147666</v>
      </c>
      <c r="B125" s="22" t="s">
        <v>757</v>
      </c>
      <c r="C125" s="29">
        <v>0.66500000000000004</v>
      </c>
      <c r="D125" s="24">
        <v>19</v>
      </c>
      <c r="E125" s="25" t="s">
        <v>670</v>
      </c>
    </row>
    <row r="126" spans="1:5" ht="15" customHeight="1" thickBot="1" x14ac:dyDescent="0.25">
      <c r="A126" s="24">
        <v>221541</v>
      </c>
      <c r="B126" s="22" t="s">
        <v>758</v>
      </c>
      <c r="C126" s="29">
        <v>0.34599999999999997</v>
      </c>
      <c r="D126" s="24">
        <v>25</v>
      </c>
      <c r="E126" s="25" t="s">
        <v>670</v>
      </c>
    </row>
    <row r="127" spans="1:5" ht="15" customHeight="1" thickBot="1" x14ac:dyDescent="0.25">
      <c r="A127" s="24">
        <v>146254</v>
      </c>
      <c r="B127" s="22" t="s">
        <v>759</v>
      </c>
      <c r="C127" s="29">
        <v>0.68</v>
      </c>
      <c r="D127" s="24">
        <v>10</v>
      </c>
      <c r="E127" s="25" t="s">
        <v>670</v>
      </c>
    </row>
    <row r="128" spans="1:5" ht="15" customHeight="1" x14ac:dyDescent="0.2">
      <c r="A128" s="24">
        <v>147198</v>
      </c>
      <c r="B128" s="22" t="s">
        <v>760</v>
      </c>
      <c r="C128" s="29">
        <v>0.46899999999999997</v>
      </c>
      <c r="D128" s="24">
        <v>17</v>
      </c>
      <c r="E128" s="25" t="s">
        <v>670</v>
      </c>
    </row>
    <row r="129" spans="1:5" ht="15" customHeight="1" thickBot="1" x14ac:dyDescent="0.25">
      <c r="A129" s="22">
        <v>115136</v>
      </c>
      <c r="B129" s="22" t="s">
        <v>761</v>
      </c>
      <c r="C129" s="30">
        <v>0.45900000000000002</v>
      </c>
      <c r="D129" s="22">
        <v>23</v>
      </c>
      <c r="E129" s="23" t="s">
        <v>670</v>
      </c>
    </row>
    <row r="130" spans="1:5" ht="15" customHeight="1" thickBot="1" x14ac:dyDescent="0.25">
      <c r="A130" s="24">
        <v>103236</v>
      </c>
      <c r="B130" s="22" t="s">
        <v>762</v>
      </c>
      <c r="C130" s="29">
        <v>0.49299999999999999</v>
      </c>
      <c r="D130" s="24">
        <v>21</v>
      </c>
      <c r="E130" s="25" t="s">
        <v>670</v>
      </c>
    </row>
    <row r="131" spans="1:5" ht="15" customHeight="1" thickBot="1" x14ac:dyDescent="0.25">
      <c r="A131" s="24">
        <v>135658</v>
      </c>
      <c r="B131" s="22" t="s">
        <v>763</v>
      </c>
      <c r="C131" s="29">
        <v>0.442</v>
      </c>
      <c r="D131" s="24">
        <v>20</v>
      </c>
      <c r="E131" s="25" t="s">
        <v>670</v>
      </c>
    </row>
    <row r="132" spans="1:5" ht="15" customHeight="1" thickBot="1" x14ac:dyDescent="0.25">
      <c r="A132" s="24">
        <v>271270</v>
      </c>
      <c r="B132" s="22" t="s">
        <v>764</v>
      </c>
      <c r="C132" s="29">
        <v>0.57599999999999996</v>
      </c>
      <c r="D132" s="24">
        <v>12</v>
      </c>
      <c r="E132" s="25" t="s">
        <v>670</v>
      </c>
    </row>
    <row r="133" spans="1:5" ht="15" customHeight="1" thickBot="1" x14ac:dyDescent="0.25">
      <c r="A133" s="24">
        <v>111561</v>
      </c>
      <c r="B133" s="22" t="s">
        <v>537</v>
      </c>
      <c r="C133" s="29">
        <v>0.33900000000000002</v>
      </c>
      <c r="D133" s="24">
        <v>16</v>
      </c>
      <c r="E133" s="25" t="s">
        <v>670</v>
      </c>
    </row>
    <row r="134" spans="1:5" ht="15" customHeight="1" x14ac:dyDescent="0.2">
      <c r="A134" s="24">
        <v>144123</v>
      </c>
      <c r="B134" s="22" t="s">
        <v>765</v>
      </c>
      <c r="C134" s="29">
        <v>0</v>
      </c>
      <c r="D134" s="24">
        <v>0</v>
      </c>
      <c r="E134" s="25" t="s">
        <v>670</v>
      </c>
    </row>
    <row r="135" spans="1:5" ht="15" customHeight="1" thickBot="1" x14ac:dyDescent="0.25">
      <c r="A135" s="22">
        <v>163573</v>
      </c>
      <c r="B135" s="22" t="s">
        <v>542</v>
      </c>
      <c r="C135" s="30">
        <v>0</v>
      </c>
      <c r="D135" s="22">
        <v>0</v>
      </c>
      <c r="E135" s="23" t="s">
        <v>670</v>
      </c>
    </row>
    <row r="136" spans="1:5" ht="15" customHeight="1" thickBot="1" x14ac:dyDescent="0.25">
      <c r="A136" s="24">
        <v>208885</v>
      </c>
      <c r="B136" s="22" t="s">
        <v>543</v>
      </c>
      <c r="C136" s="29">
        <v>0.68700000000000006</v>
      </c>
      <c r="D136" s="24">
        <v>20</v>
      </c>
      <c r="E136" s="25" t="s">
        <v>670</v>
      </c>
    </row>
    <row r="137" spans="1:5" ht="15" customHeight="1" thickBot="1" x14ac:dyDescent="0.25">
      <c r="A137" s="24">
        <v>244218</v>
      </c>
      <c r="B137" s="22" t="s">
        <v>546</v>
      </c>
      <c r="C137" s="29">
        <v>0.42899999999999999</v>
      </c>
      <c r="D137" s="24">
        <v>22</v>
      </c>
      <c r="E137" s="25" t="s">
        <v>670</v>
      </c>
    </row>
    <row r="138" spans="1:5" ht="15" customHeight="1" thickBot="1" x14ac:dyDescent="0.25">
      <c r="A138" s="24">
        <v>109256</v>
      </c>
      <c r="B138" s="22" t="s">
        <v>766</v>
      </c>
      <c r="C138" s="29">
        <v>0.629</v>
      </c>
      <c r="D138" s="24">
        <v>13</v>
      </c>
      <c r="E138" s="25" t="s">
        <v>670</v>
      </c>
    </row>
    <row r="139" spans="1:5" ht="15" customHeight="1" x14ac:dyDescent="0.2">
      <c r="A139" s="24">
        <v>108369</v>
      </c>
      <c r="B139" s="22" t="s">
        <v>767</v>
      </c>
      <c r="C139" s="29">
        <v>0.64900000000000002</v>
      </c>
      <c r="D139" s="24">
        <v>21</v>
      </c>
      <c r="E139" s="25" t="s">
        <v>670</v>
      </c>
    </row>
    <row r="140" spans="1:5" ht="15" customHeight="1" thickBot="1" x14ac:dyDescent="0.25">
      <c r="A140" s="22">
        <v>102870</v>
      </c>
      <c r="B140" s="22" t="s">
        <v>768</v>
      </c>
      <c r="C140" s="30">
        <v>0.43099999999999999</v>
      </c>
      <c r="D140" s="22">
        <v>2</v>
      </c>
      <c r="E140" s="23" t="s">
        <v>670</v>
      </c>
    </row>
    <row r="141" spans="1:5" ht="15" customHeight="1" thickBot="1" x14ac:dyDescent="0.25">
      <c r="A141" s="24">
        <v>155549</v>
      </c>
      <c r="B141" s="22" t="s">
        <v>769</v>
      </c>
      <c r="C141" s="29">
        <v>0.32100000000000001</v>
      </c>
      <c r="D141" s="24">
        <v>20</v>
      </c>
      <c r="E141" s="25" t="s">
        <v>670</v>
      </c>
    </row>
    <row r="142" spans="1:5" ht="15" customHeight="1" thickBot="1" x14ac:dyDescent="0.25">
      <c r="A142" s="24">
        <v>229727</v>
      </c>
      <c r="B142" s="22" t="s">
        <v>770</v>
      </c>
      <c r="C142" s="29">
        <v>0.68400000000000005</v>
      </c>
      <c r="D142" s="24">
        <v>20</v>
      </c>
      <c r="E142" s="25" t="s">
        <v>670</v>
      </c>
    </row>
    <row r="143" spans="1:5" ht="15" customHeight="1" thickBot="1" x14ac:dyDescent="0.25">
      <c r="A143" s="24">
        <v>223902</v>
      </c>
      <c r="B143" s="22" t="s">
        <v>552</v>
      </c>
      <c r="C143" s="29">
        <v>0</v>
      </c>
      <c r="D143" s="24">
        <v>0</v>
      </c>
      <c r="E143" s="25" t="s">
        <v>670</v>
      </c>
    </row>
    <row r="144" spans="1:5" ht="15" customHeight="1" thickBot="1" x14ac:dyDescent="0.25">
      <c r="A144" s="24">
        <v>140441</v>
      </c>
      <c r="B144" s="22" t="s">
        <v>553</v>
      </c>
      <c r="C144" s="29">
        <v>0</v>
      </c>
      <c r="D144" s="24">
        <v>0</v>
      </c>
      <c r="E144" s="25" t="s">
        <v>670</v>
      </c>
    </row>
    <row r="145" spans="1:5" ht="15" customHeight="1" thickBot="1" x14ac:dyDescent="0.25">
      <c r="A145" s="24">
        <v>102900</v>
      </c>
      <c r="B145" s="22" t="s">
        <v>771</v>
      </c>
      <c r="C145" s="29">
        <v>1.0720000000000001</v>
      </c>
      <c r="D145" s="24">
        <v>21</v>
      </c>
      <c r="E145" s="25" t="s">
        <v>670</v>
      </c>
    </row>
    <row r="146" spans="1:5" ht="15" customHeight="1" thickBot="1" x14ac:dyDescent="0.25">
      <c r="A146" s="24">
        <v>179287</v>
      </c>
      <c r="B146" s="22" t="s">
        <v>772</v>
      </c>
      <c r="C146" s="29">
        <v>0.377</v>
      </c>
      <c r="D146" s="24">
        <v>24</v>
      </c>
      <c r="E146" s="25" t="s">
        <v>670</v>
      </c>
    </row>
    <row r="147" spans="1:5" ht="15" customHeight="1" thickBot="1" x14ac:dyDescent="0.25">
      <c r="A147" s="24">
        <v>208420</v>
      </c>
      <c r="B147" s="22" t="s">
        <v>773</v>
      </c>
      <c r="C147" s="29">
        <v>0.41099999999999998</v>
      </c>
      <c r="D147" s="24">
        <v>20</v>
      </c>
      <c r="E147" s="25" t="s">
        <v>670</v>
      </c>
    </row>
    <row r="148" spans="1:5" ht="15" customHeight="1" x14ac:dyDescent="0.2">
      <c r="A148" s="24">
        <v>225483</v>
      </c>
      <c r="B148" s="22" t="s">
        <v>774</v>
      </c>
      <c r="C148" s="29">
        <v>0.28899999999999998</v>
      </c>
      <c r="D148" s="24">
        <v>18</v>
      </c>
      <c r="E148" s="25" t="s">
        <v>670</v>
      </c>
    </row>
    <row r="149" spans="1:5" ht="15" customHeight="1" thickBot="1" x14ac:dyDescent="0.25">
      <c r="A149" s="22">
        <v>170289</v>
      </c>
      <c r="B149" s="22" t="s">
        <v>559</v>
      </c>
      <c r="C149" s="30">
        <v>0.45</v>
      </c>
      <c r="D149" s="22">
        <v>1</v>
      </c>
      <c r="E149" s="23" t="s">
        <v>670</v>
      </c>
    </row>
    <row r="150" spans="1:5" ht="15" customHeight="1" thickBot="1" x14ac:dyDescent="0.25">
      <c r="A150" s="24">
        <v>223899</v>
      </c>
      <c r="B150" s="22" t="s">
        <v>775</v>
      </c>
      <c r="C150" s="29">
        <v>0.29799999999999999</v>
      </c>
      <c r="D150" s="24">
        <v>21</v>
      </c>
      <c r="E150" s="25" t="s">
        <v>670</v>
      </c>
    </row>
    <row r="151" spans="1:5" ht="15" customHeight="1" thickBot="1" x14ac:dyDescent="0.25">
      <c r="A151" s="24">
        <v>124675</v>
      </c>
      <c r="B151" s="22" t="s">
        <v>776</v>
      </c>
      <c r="C151" s="29">
        <v>0.28000000000000003</v>
      </c>
      <c r="D151" s="24">
        <v>3</v>
      </c>
      <c r="E151" s="25" t="s">
        <v>670</v>
      </c>
    </row>
    <row r="152" spans="1:5" ht="15" customHeight="1" thickBot="1" x14ac:dyDescent="0.25">
      <c r="A152" s="24">
        <v>103008</v>
      </c>
      <c r="B152" s="22" t="s">
        <v>562</v>
      </c>
      <c r="C152" s="29">
        <v>0.48199999999999998</v>
      </c>
      <c r="D152" s="24">
        <v>19</v>
      </c>
      <c r="E152" s="25" t="s">
        <v>670</v>
      </c>
    </row>
    <row r="153" spans="1:5" ht="15" customHeight="1" thickBot="1" x14ac:dyDescent="0.25">
      <c r="A153" s="24">
        <v>111634</v>
      </c>
      <c r="B153" s="22" t="s">
        <v>777</v>
      </c>
      <c r="C153" s="29">
        <v>0.379</v>
      </c>
      <c r="D153" s="24">
        <v>23</v>
      </c>
      <c r="E153" s="25" t="s">
        <v>670</v>
      </c>
    </row>
    <row r="154" spans="1:5" ht="15" customHeight="1" thickBot="1" x14ac:dyDescent="0.25">
      <c r="A154" s="24">
        <v>229928</v>
      </c>
      <c r="B154" s="22" t="s">
        <v>564</v>
      </c>
      <c r="C154" s="29">
        <v>0.35499999999999998</v>
      </c>
      <c r="D154" s="24">
        <v>22</v>
      </c>
      <c r="E154" s="25" t="s">
        <v>670</v>
      </c>
    </row>
    <row r="155" spans="1:5" ht="15" customHeight="1" thickBot="1" x14ac:dyDescent="0.25">
      <c r="A155" s="24">
        <v>172251</v>
      </c>
      <c r="B155" s="22" t="s">
        <v>778</v>
      </c>
      <c r="C155" s="29">
        <v>1.0620000000000001</v>
      </c>
      <c r="D155" s="24">
        <v>19</v>
      </c>
      <c r="E155" s="25" t="s">
        <v>670</v>
      </c>
    </row>
    <row r="156" spans="1:5" ht="15" customHeight="1" x14ac:dyDescent="0.2">
      <c r="A156" s="24">
        <v>211620</v>
      </c>
      <c r="B156" s="22" t="s">
        <v>779</v>
      </c>
      <c r="C156" s="29">
        <v>0.25900000000000001</v>
      </c>
      <c r="D156" s="24">
        <v>22</v>
      </c>
      <c r="E156" s="25" t="s">
        <v>670</v>
      </c>
    </row>
    <row r="157" spans="1:5" ht="15" customHeight="1" thickBot="1" x14ac:dyDescent="0.25">
      <c r="A157" s="22">
        <v>132293</v>
      </c>
      <c r="B157" s="22" t="s">
        <v>576</v>
      </c>
      <c r="C157" s="30">
        <v>0.32100000000000001</v>
      </c>
      <c r="D157" s="22">
        <v>23</v>
      </c>
      <c r="E157" s="23" t="s">
        <v>670</v>
      </c>
    </row>
    <row r="158" spans="1:5" ht="15" customHeight="1" thickBot="1" x14ac:dyDescent="0.25">
      <c r="A158" s="24">
        <v>210043</v>
      </c>
      <c r="B158" s="22" t="s">
        <v>780</v>
      </c>
      <c r="C158" s="29">
        <v>0.56799999999999995</v>
      </c>
      <c r="D158" s="24">
        <v>1</v>
      </c>
      <c r="E158" s="25" t="s">
        <v>670</v>
      </c>
    </row>
    <row r="159" spans="1:5" ht="14.45" customHeight="1" thickBot="1" x14ac:dyDescent="0.25">
      <c r="A159" s="24">
        <v>154283</v>
      </c>
      <c r="B159" s="22" t="s">
        <v>781</v>
      </c>
      <c r="C159" s="29">
        <v>0.58699999999999997</v>
      </c>
      <c r="D159" s="24">
        <v>20</v>
      </c>
      <c r="E159" s="25" t="s">
        <v>670</v>
      </c>
    </row>
    <row r="160" spans="1:5" ht="15" customHeight="1" thickBot="1" x14ac:dyDescent="0.25">
      <c r="A160" s="24">
        <v>132458</v>
      </c>
      <c r="B160" s="22" t="s">
        <v>782</v>
      </c>
      <c r="C160" s="29">
        <v>0.33500000000000002</v>
      </c>
      <c r="D160" s="24">
        <v>22</v>
      </c>
      <c r="E160" s="25" t="s">
        <v>670</v>
      </c>
    </row>
    <row r="161" spans="1:5" ht="15" customHeight="1" thickBot="1" x14ac:dyDescent="0.25">
      <c r="A161" s="24">
        <v>146634</v>
      </c>
      <c r="B161" s="22" t="s">
        <v>583</v>
      </c>
      <c r="C161" s="29">
        <v>0</v>
      </c>
      <c r="D161" s="24">
        <v>0</v>
      </c>
      <c r="E161" s="25" t="s">
        <v>670</v>
      </c>
    </row>
    <row r="162" spans="1:5" ht="15" customHeight="1" thickBot="1" x14ac:dyDescent="0.25">
      <c r="A162" s="24">
        <v>132460</v>
      </c>
      <c r="B162" s="22" t="s">
        <v>783</v>
      </c>
      <c r="C162" s="29">
        <v>0.26800000000000002</v>
      </c>
      <c r="D162" s="24">
        <v>2</v>
      </c>
      <c r="E162" s="25" t="s">
        <v>670</v>
      </c>
    </row>
    <row r="163" spans="1:5" ht="15" customHeight="1" x14ac:dyDescent="0.2">
      <c r="A163" s="24">
        <v>165736</v>
      </c>
      <c r="B163" s="22" t="s">
        <v>784</v>
      </c>
      <c r="C163" s="29">
        <v>0.30399999999999999</v>
      </c>
      <c r="D163" s="24">
        <v>24</v>
      </c>
      <c r="E163" s="25" t="s">
        <v>670</v>
      </c>
    </row>
    <row r="164" spans="1:5" ht="15" customHeight="1" thickBot="1" x14ac:dyDescent="0.25">
      <c r="A164" s="22">
        <v>207734</v>
      </c>
      <c r="B164" s="22" t="s">
        <v>785</v>
      </c>
      <c r="C164" s="30">
        <v>0.52800000000000002</v>
      </c>
      <c r="D164" s="22">
        <v>18</v>
      </c>
      <c r="E164" s="23" t="s">
        <v>670</v>
      </c>
    </row>
    <row r="165" spans="1:5" ht="15" customHeight="1" thickBot="1" x14ac:dyDescent="0.25">
      <c r="A165" s="24">
        <v>102934</v>
      </c>
      <c r="B165" s="22" t="s">
        <v>587</v>
      </c>
      <c r="C165" s="29">
        <v>0</v>
      </c>
      <c r="D165" s="24">
        <v>0</v>
      </c>
      <c r="E165" s="25" t="s">
        <v>670</v>
      </c>
    </row>
    <row r="166" spans="1:5" ht="15" customHeight="1" thickBot="1" x14ac:dyDescent="0.25">
      <c r="A166" s="24">
        <v>139733</v>
      </c>
      <c r="B166" s="22" t="s">
        <v>588</v>
      </c>
      <c r="C166" s="29">
        <v>0</v>
      </c>
      <c r="D166" s="24">
        <v>0</v>
      </c>
      <c r="E166" s="25" t="s">
        <v>670</v>
      </c>
    </row>
    <row r="167" spans="1:5" ht="15" customHeight="1" thickBot="1" x14ac:dyDescent="0.25">
      <c r="A167" s="24">
        <v>237026</v>
      </c>
      <c r="B167" s="22" t="s">
        <v>786</v>
      </c>
      <c r="C167" s="29">
        <v>0.30299999999999999</v>
      </c>
      <c r="D167" s="24">
        <v>19</v>
      </c>
      <c r="E167" s="25" t="s">
        <v>670</v>
      </c>
    </row>
    <row r="168" spans="1:5" ht="15" customHeight="1" thickBot="1" x14ac:dyDescent="0.25">
      <c r="A168" s="24">
        <v>169680</v>
      </c>
      <c r="B168" s="22" t="s">
        <v>787</v>
      </c>
      <c r="C168" s="29">
        <v>0.505</v>
      </c>
      <c r="D168" s="24">
        <v>9</v>
      </c>
      <c r="E168" s="25" t="s">
        <v>670</v>
      </c>
    </row>
    <row r="169" spans="1:5" ht="15" customHeight="1" thickBot="1" x14ac:dyDescent="0.25">
      <c r="A169" s="24">
        <v>229416</v>
      </c>
      <c r="B169" s="22" t="s">
        <v>788</v>
      </c>
      <c r="C169" s="29">
        <v>0</v>
      </c>
      <c r="D169" s="24">
        <v>0</v>
      </c>
      <c r="E169" s="25" t="s">
        <v>670</v>
      </c>
    </row>
    <row r="170" spans="1:5" ht="15" customHeight="1" thickBot="1" x14ac:dyDescent="0.25">
      <c r="A170" s="24">
        <v>265854</v>
      </c>
      <c r="B170" s="22" t="s">
        <v>789</v>
      </c>
      <c r="C170" s="29">
        <v>0.41299999999999998</v>
      </c>
      <c r="D170" s="24">
        <v>21</v>
      </c>
      <c r="E170" s="25" t="s">
        <v>670</v>
      </c>
    </row>
    <row r="171" spans="1:5" ht="15" customHeight="1" thickBot="1" x14ac:dyDescent="0.25">
      <c r="A171" s="24">
        <v>175097</v>
      </c>
      <c r="B171" s="22" t="s">
        <v>603</v>
      </c>
      <c r="C171" s="29">
        <v>0</v>
      </c>
      <c r="D171" s="24">
        <v>0</v>
      </c>
      <c r="E171" s="25" t="s">
        <v>670</v>
      </c>
    </row>
    <row r="172" spans="1:5" ht="15" customHeight="1" thickBot="1" x14ac:dyDescent="0.25">
      <c r="A172" s="24">
        <v>228268</v>
      </c>
      <c r="B172" s="22" t="s">
        <v>604</v>
      </c>
      <c r="C172" s="29">
        <v>0.44500000000000001</v>
      </c>
      <c r="D172" s="24">
        <v>14</v>
      </c>
      <c r="E172" s="25" t="s">
        <v>670</v>
      </c>
    </row>
    <row r="173" spans="1:5" ht="15" customHeight="1" thickBot="1" x14ac:dyDescent="0.25">
      <c r="A173" s="24">
        <v>102986</v>
      </c>
      <c r="B173" s="22" t="s">
        <v>790</v>
      </c>
      <c r="C173" s="29">
        <v>0.73599999999999999</v>
      </c>
      <c r="D173" s="24">
        <v>7</v>
      </c>
      <c r="E173" s="25" t="s">
        <v>670</v>
      </c>
    </row>
    <row r="174" spans="1:5" ht="15" customHeight="1" x14ac:dyDescent="0.2">
      <c r="A174" s="24">
        <v>237046</v>
      </c>
      <c r="B174" s="22" t="s">
        <v>791</v>
      </c>
      <c r="C174" s="29">
        <v>0.60899999999999999</v>
      </c>
      <c r="D174" s="24">
        <v>11</v>
      </c>
      <c r="E174" s="25" t="s">
        <v>670</v>
      </c>
    </row>
    <row r="175" spans="1:5" ht="15" customHeight="1" thickBot="1" x14ac:dyDescent="0.25">
      <c r="A175" s="22">
        <v>180007</v>
      </c>
      <c r="B175" s="22" t="s">
        <v>792</v>
      </c>
      <c r="C175" s="30">
        <v>0.33200000000000002</v>
      </c>
      <c r="D175" s="22">
        <v>19</v>
      </c>
      <c r="E175" s="23" t="s">
        <v>670</v>
      </c>
    </row>
    <row r="176" spans="1:5" ht="15" customHeight="1" thickBot="1" x14ac:dyDescent="0.25">
      <c r="A176" s="24">
        <v>107642</v>
      </c>
      <c r="B176" s="22" t="s">
        <v>793</v>
      </c>
      <c r="C176" s="29">
        <v>0.63100000000000001</v>
      </c>
      <c r="D176" s="24">
        <v>20</v>
      </c>
      <c r="E176" s="25" t="s">
        <v>670</v>
      </c>
    </row>
    <row r="177" spans="1:5" ht="15" customHeight="1" thickBot="1" x14ac:dyDescent="0.25">
      <c r="A177" s="24">
        <v>140599</v>
      </c>
      <c r="B177" s="22" t="s">
        <v>794</v>
      </c>
      <c r="C177" s="29">
        <v>0.32600000000000001</v>
      </c>
      <c r="D177" s="24">
        <v>9</v>
      </c>
      <c r="E177" s="25" t="s">
        <v>670</v>
      </c>
    </row>
    <row r="178" spans="1:5" ht="15" customHeight="1" thickBot="1" x14ac:dyDescent="0.25">
      <c r="A178" s="24">
        <v>103014</v>
      </c>
      <c r="B178" s="22" t="s">
        <v>795</v>
      </c>
      <c r="C178" s="29">
        <v>0.58499999999999996</v>
      </c>
      <c r="D178" s="24">
        <v>20</v>
      </c>
      <c r="E178" s="25" t="s">
        <v>670</v>
      </c>
    </row>
    <row r="179" spans="1:5" ht="15" customHeight="1" x14ac:dyDescent="0.2">
      <c r="A179" s="24">
        <v>102905</v>
      </c>
      <c r="B179" s="22" t="s">
        <v>796</v>
      </c>
      <c r="C179" s="29">
        <v>0.44600000000000001</v>
      </c>
      <c r="D179" s="24">
        <v>27</v>
      </c>
      <c r="E179" s="25" t="s">
        <v>670</v>
      </c>
    </row>
    <row r="180" spans="1:5" ht="15" customHeight="1" thickBot="1" x14ac:dyDescent="0.25">
      <c r="A180" s="22">
        <v>147408</v>
      </c>
      <c r="B180" s="22" t="s">
        <v>797</v>
      </c>
      <c r="C180" s="30">
        <v>0.46300000000000002</v>
      </c>
      <c r="D180" s="22">
        <v>26</v>
      </c>
      <c r="E180" s="23" t="s">
        <v>670</v>
      </c>
    </row>
    <row r="181" spans="1:5" ht="15" customHeight="1" thickBot="1" x14ac:dyDescent="0.25">
      <c r="A181" s="24">
        <v>135323</v>
      </c>
      <c r="B181" s="22" t="s">
        <v>798</v>
      </c>
      <c r="C181" s="29">
        <v>0.47</v>
      </c>
      <c r="D181" s="24">
        <v>11</v>
      </c>
      <c r="E181" s="25" t="s">
        <v>670</v>
      </c>
    </row>
    <row r="182" spans="1:5" ht="15" customHeight="1" thickBot="1" x14ac:dyDescent="0.25">
      <c r="A182" s="24">
        <v>103015</v>
      </c>
      <c r="B182" s="22" t="s">
        <v>799</v>
      </c>
      <c r="C182" s="29">
        <v>0.55200000000000005</v>
      </c>
      <c r="D182" s="24">
        <v>23</v>
      </c>
      <c r="E182" s="25" t="s">
        <v>670</v>
      </c>
    </row>
    <row r="183" spans="1:5" ht="15" customHeight="1" thickBot="1" x14ac:dyDescent="0.25">
      <c r="A183" s="24">
        <v>236700</v>
      </c>
      <c r="B183" s="22" t="s">
        <v>800</v>
      </c>
      <c r="C183" s="29">
        <v>0.32</v>
      </c>
      <c r="D183" s="24">
        <v>3</v>
      </c>
      <c r="E183" s="25" t="s">
        <v>670</v>
      </c>
    </row>
    <row r="184" spans="1:5" ht="15" customHeight="1" thickBot="1" x14ac:dyDescent="0.25">
      <c r="A184" s="24">
        <v>219514</v>
      </c>
      <c r="B184" s="22" t="s">
        <v>801</v>
      </c>
      <c r="C184" s="29">
        <v>0.35499999999999998</v>
      </c>
      <c r="D184" s="24">
        <v>22</v>
      </c>
      <c r="E184" s="25" t="s">
        <v>670</v>
      </c>
    </row>
    <row r="185" spans="1:5" ht="15" customHeight="1" thickBot="1" x14ac:dyDescent="0.25">
      <c r="A185" s="24">
        <v>143973</v>
      </c>
      <c r="B185" s="22" t="s">
        <v>624</v>
      </c>
      <c r="C185" s="29">
        <v>0</v>
      </c>
      <c r="D185" s="24">
        <v>0</v>
      </c>
      <c r="E185" s="25" t="s">
        <v>670</v>
      </c>
    </row>
    <row r="186" spans="1:5" ht="15" customHeight="1" thickBot="1" x14ac:dyDescent="0.25">
      <c r="A186" s="24">
        <v>269275</v>
      </c>
      <c r="B186" s="22" t="s">
        <v>802</v>
      </c>
      <c r="C186" s="29">
        <v>0.16</v>
      </c>
      <c r="D186" s="24">
        <v>19</v>
      </c>
      <c r="E186" s="25" t="s">
        <v>670</v>
      </c>
    </row>
    <row r="187" spans="1:5" ht="15" customHeight="1" thickBot="1" x14ac:dyDescent="0.25">
      <c r="A187" s="24">
        <v>116689</v>
      </c>
      <c r="B187" s="22" t="s">
        <v>803</v>
      </c>
      <c r="C187" s="29">
        <v>0.43099999999999999</v>
      </c>
      <c r="D187" s="24">
        <v>20</v>
      </c>
      <c r="E187" s="25" t="s">
        <v>670</v>
      </c>
    </row>
    <row r="188" spans="1:5" ht="15" customHeight="1" thickBot="1" x14ac:dyDescent="0.25">
      <c r="A188" s="24">
        <v>208653</v>
      </c>
      <c r="B188" s="22" t="s">
        <v>626</v>
      </c>
      <c r="C188" s="29">
        <v>0.32600000000000001</v>
      </c>
      <c r="D188" s="24">
        <v>2</v>
      </c>
      <c r="E188" s="25" t="s">
        <v>670</v>
      </c>
    </row>
    <row r="189" spans="1:5" ht="15" customHeight="1" thickBot="1" x14ac:dyDescent="0.25">
      <c r="A189" s="24">
        <v>205088</v>
      </c>
      <c r="B189" s="22" t="s">
        <v>804</v>
      </c>
      <c r="C189" s="29">
        <v>0.35799999999999998</v>
      </c>
      <c r="D189" s="24">
        <v>17</v>
      </c>
      <c r="E189" s="25" t="s">
        <v>670</v>
      </c>
    </row>
    <row r="190" spans="1:5" ht="15" customHeight="1" thickBot="1" x14ac:dyDescent="0.25">
      <c r="A190" s="24">
        <v>158112</v>
      </c>
      <c r="B190" s="22" t="s">
        <v>805</v>
      </c>
      <c r="C190" s="29">
        <v>0</v>
      </c>
      <c r="D190" s="24">
        <v>0</v>
      </c>
      <c r="E190" s="25" t="s">
        <v>670</v>
      </c>
    </row>
    <row r="191" spans="1:5" ht="15" customHeight="1" thickBot="1" x14ac:dyDescent="0.25">
      <c r="A191" s="24">
        <v>169656</v>
      </c>
      <c r="B191" s="22" t="s">
        <v>806</v>
      </c>
      <c r="C191" s="29">
        <v>0.56299999999999994</v>
      </c>
      <c r="D191" s="24">
        <v>21</v>
      </c>
      <c r="E191" s="25" t="s">
        <v>670</v>
      </c>
    </row>
    <row r="192" spans="1:5" ht="15" customHeight="1" x14ac:dyDescent="0.2">
      <c r="A192" s="24">
        <v>229471</v>
      </c>
      <c r="B192" s="22" t="s">
        <v>807</v>
      </c>
      <c r="C192" s="29">
        <v>0.71299999999999997</v>
      </c>
      <c r="D192" s="24">
        <v>19</v>
      </c>
      <c r="E192" s="25" t="s">
        <v>670</v>
      </c>
    </row>
    <row r="193" spans="1:5" ht="15" customHeight="1" thickBot="1" x14ac:dyDescent="0.25">
      <c r="A193" s="22">
        <v>229964</v>
      </c>
      <c r="B193" s="22" t="s">
        <v>644</v>
      </c>
      <c r="C193" s="30">
        <v>0</v>
      </c>
      <c r="D193" s="22">
        <v>0</v>
      </c>
      <c r="E193" s="23" t="s">
        <v>670</v>
      </c>
    </row>
    <row r="194" spans="1:5" ht="15" customHeight="1" thickBot="1" x14ac:dyDescent="0.25">
      <c r="A194" s="24">
        <v>158108</v>
      </c>
      <c r="B194" s="22" t="s">
        <v>808</v>
      </c>
      <c r="C194" s="29">
        <v>0.59799999999999998</v>
      </c>
      <c r="D194" s="24">
        <v>16</v>
      </c>
      <c r="E194" s="25" t="s">
        <v>670</v>
      </c>
    </row>
    <row r="195" spans="1:5" ht="15" customHeight="1" thickBot="1" x14ac:dyDescent="0.25">
      <c r="A195" s="24">
        <v>175814</v>
      </c>
      <c r="B195" s="22" t="s">
        <v>809</v>
      </c>
      <c r="C195" s="29">
        <v>0.29299999999999998</v>
      </c>
      <c r="D195" s="24">
        <v>10</v>
      </c>
      <c r="E195" s="25" t="s">
        <v>670</v>
      </c>
    </row>
    <row r="196" spans="1:5" ht="15" customHeight="1" thickBot="1" x14ac:dyDescent="0.25">
      <c r="A196" s="24">
        <v>103017</v>
      </c>
      <c r="B196" s="22" t="s">
        <v>810</v>
      </c>
      <c r="C196" s="29">
        <v>0.44400000000000001</v>
      </c>
      <c r="D196" s="24">
        <v>24</v>
      </c>
      <c r="E196" s="25" t="s">
        <v>670</v>
      </c>
    </row>
    <row r="197" spans="1:5" ht="15" customHeight="1" thickBot="1" x14ac:dyDescent="0.25">
      <c r="A197" s="24">
        <v>269260</v>
      </c>
      <c r="B197" s="22" t="s">
        <v>811</v>
      </c>
      <c r="C197" s="29">
        <v>0.38500000000000001</v>
      </c>
      <c r="D197" s="24">
        <v>16</v>
      </c>
      <c r="E197" s="25" t="s">
        <v>670</v>
      </c>
    </row>
    <row r="198" spans="1:5" ht="15" customHeight="1" thickBot="1" x14ac:dyDescent="0.25">
      <c r="A198" s="24">
        <v>123075</v>
      </c>
      <c r="B198" s="22" t="s">
        <v>659</v>
      </c>
      <c r="C198" s="29">
        <v>0.32900000000000001</v>
      </c>
      <c r="D198" s="24">
        <v>3</v>
      </c>
      <c r="E198" s="25" t="s">
        <v>670</v>
      </c>
    </row>
    <row r="199" spans="1:5" ht="15" customHeight="1" thickBot="1" x14ac:dyDescent="0.25">
      <c r="A199" s="24">
        <v>125308</v>
      </c>
      <c r="B199" s="22" t="s">
        <v>812</v>
      </c>
      <c r="C199" s="29">
        <v>0.41499999999999998</v>
      </c>
      <c r="D199" s="24">
        <v>20</v>
      </c>
      <c r="E199" s="25" t="s">
        <v>670</v>
      </c>
    </row>
    <row r="200" spans="1:5" ht="15" customHeight="1" x14ac:dyDescent="0.2">
      <c r="A200" s="24">
        <v>261462</v>
      </c>
      <c r="B200" s="22" t="s">
        <v>663</v>
      </c>
      <c r="C200" s="29">
        <v>0.42199999999999999</v>
      </c>
      <c r="D200" s="24">
        <v>7</v>
      </c>
      <c r="E200" s="25" t="s">
        <v>670</v>
      </c>
    </row>
    <row r="201" spans="1:5" ht="15" customHeight="1" thickBot="1" x14ac:dyDescent="0.25">
      <c r="A201" s="22">
        <v>265503</v>
      </c>
      <c r="B201" s="22" t="s">
        <v>813</v>
      </c>
      <c r="C201" s="30">
        <v>0.55100000000000005</v>
      </c>
      <c r="D201" s="22">
        <v>18</v>
      </c>
      <c r="E201" s="23" t="s">
        <v>670</v>
      </c>
    </row>
    <row r="202" spans="1:5" ht="15" customHeight="1" thickBot="1" x14ac:dyDescent="0.25">
      <c r="A202" s="24">
        <v>224324</v>
      </c>
      <c r="B202" s="22" t="s">
        <v>667</v>
      </c>
      <c r="C202" s="29">
        <v>0.34</v>
      </c>
      <c r="D202" s="24">
        <v>1</v>
      </c>
      <c r="E202" s="25" t="s">
        <v>670</v>
      </c>
    </row>
    <row r="203" spans="1:5" ht="15" customHeight="1" x14ac:dyDescent="0.2">
      <c r="A203" s="24">
        <v>102911</v>
      </c>
      <c r="B203" s="22" t="s">
        <v>814</v>
      </c>
      <c r="C203" s="29">
        <v>0</v>
      </c>
      <c r="D203" s="24">
        <v>0</v>
      </c>
      <c r="E203" s="25" t="s">
        <v>670</v>
      </c>
    </row>
  </sheetData>
  <sheetProtection algorithmName="SHA-512" hashValue="6QsurIsl3EiHyi4MkYd0aaNQevveuje2jzlL1mVn6r7cRqzYX7tGIfzWzHrTumh0ywQhT7bpT1VTTavDNVrIaw==" saltValue="bPZlV9Qz4qD4jFG0pl2oXw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topLeftCell="A3" workbookViewId="0">
      <selection activeCell="H28" sqref="H28"/>
    </sheetView>
  </sheetViews>
  <sheetFormatPr defaultColWidth="9.28125" defaultRowHeight="15" x14ac:dyDescent="0.2"/>
  <cols>
    <col min="1" max="1" width="9.28125" style="3"/>
    <col min="2" max="2" width="18.16015625" style="3" bestFit="1" customWidth="1"/>
    <col min="3" max="3" width="21.7890625" style="3" customWidth="1"/>
    <col min="4" max="4" width="19.50390625" style="3" bestFit="1" customWidth="1"/>
    <col min="5" max="5" width="20.17578125" style="3" customWidth="1"/>
    <col min="6" max="6" width="11.8359375" style="3" bestFit="1" customWidth="1"/>
    <col min="7" max="7" width="16.27734375" style="3" bestFit="1" customWidth="1"/>
    <col min="8" max="8" width="27.44140625" style="3" bestFit="1" customWidth="1"/>
    <col min="9" max="16384" width="9.28125" style="3"/>
  </cols>
  <sheetData>
    <row r="1" spans="1:8" x14ac:dyDescent="0.2">
      <c r="A1" s="17" t="s">
        <v>12</v>
      </c>
      <c r="B1" s="17" t="s">
        <v>277</v>
      </c>
      <c r="C1" s="17" t="s">
        <v>278</v>
      </c>
      <c r="D1" s="17" t="s">
        <v>279</v>
      </c>
      <c r="E1" s="17" t="s">
        <v>280</v>
      </c>
      <c r="F1" s="17" t="s">
        <v>281</v>
      </c>
      <c r="G1" s="17" t="s">
        <v>282</v>
      </c>
      <c r="H1" s="17" t="s">
        <v>283</v>
      </c>
    </row>
    <row r="2" spans="1:8" ht="18" customHeight="1" x14ac:dyDescent="0.2">
      <c r="A2" s="1">
        <v>12405</v>
      </c>
      <c r="B2" s="1" t="s">
        <v>32</v>
      </c>
      <c r="C2" s="2" t="s">
        <v>33</v>
      </c>
      <c r="D2" s="2" t="s">
        <v>34</v>
      </c>
      <c r="E2" s="2" t="s">
        <v>35</v>
      </c>
      <c r="F2" s="2" t="s">
        <v>36</v>
      </c>
      <c r="G2" s="2" t="s">
        <v>37</v>
      </c>
      <c r="H2" s="2" t="s">
        <v>38</v>
      </c>
    </row>
    <row r="3" spans="1:8" ht="18" customHeight="1" x14ac:dyDescent="0.2">
      <c r="A3" s="1">
        <v>13614</v>
      </c>
      <c r="B3" s="1" t="s">
        <v>39</v>
      </c>
      <c r="C3" s="2" t="s">
        <v>40</v>
      </c>
      <c r="D3" s="2" t="s">
        <v>41</v>
      </c>
      <c r="E3" s="2" t="s">
        <v>42</v>
      </c>
      <c r="F3" s="2" t="s">
        <v>43</v>
      </c>
      <c r="G3" s="2" t="s">
        <v>44</v>
      </c>
      <c r="H3" s="4" t="s">
        <v>45</v>
      </c>
    </row>
    <row r="4" spans="1:8" ht="18" customHeight="1" x14ac:dyDescent="0.2">
      <c r="A4" s="5">
        <v>11318</v>
      </c>
      <c r="B4" s="5" t="s">
        <v>46</v>
      </c>
      <c r="C4" s="6" t="s">
        <v>47</v>
      </c>
      <c r="D4" s="6" t="s">
        <v>48</v>
      </c>
      <c r="E4" s="6" t="s">
        <v>49</v>
      </c>
      <c r="F4" s="6" t="s">
        <v>50</v>
      </c>
      <c r="G4" s="6" t="s">
        <v>51</v>
      </c>
      <c r="H4" s="7" t="s">
        <v>52</v>
      </c>
    </row>
    <row r="5" spans="1:8" ht="18" customHeight="1" x14ac:dyDescent="0.2">
      <c r="A5" s="5">
        <v>14062</v>
      </c>
      <c r="B5" s="5" t="s">
        <v>53</v>
      </c>
      <c r="C5" s="6" t="s">
        <v>54</v>
      </c>
      <c r="D5" s="6" t="s">
        <v>55</v>
      </c>
      <c r="E5" s="6" t="s">
        <v>56</v>
      </c>
      <c r="F5" s="6" t="s">
        <v>57</v>
      </c>
      <c r="G5" s="6" t="s">
        <v>824</v>
      </c>
      <c r="H5" s="7" t="s">
        <v>828</v>
      </c>
    </row>
    <row r="6" spans="1:8" ht="18" customHeight="1" x14ac:dyDescent="0.2">
      <c r="A6" s="1">
        <v>12399</v>
      </c>
      <c r="B6" s="1" t="s">
        <v>58</v>
      </c>
      <c r="C6" s="2" t="s">
        <v>59</v>
      </c>
      <c r="D6" s="2" t="s">
        <v>60</v>
      </c>
      <c r="E6" s="2" t="s">
        <v>61</v>
      </c>
      <c r="F6" s="2" t="s">
        <v>62</v>
      </c>
      <c r="G6" s="2" t="s">
        <v>63</v>
      </c>
      <c r="H6" s="2" t="s">
        <v>64</v>
      </c>
    </row>
    <row r="7" spans="1:8" ht="18" customHeight="1" x14ac:dyDescent="0.2">
      <c r="A7" s="1">
        <v>15596</v>
      </c>
      <c r="B7" s="1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4" t="s">
        <v>71</v>
      </c>
    </row>
    <row r="8" spans="1:8" ht="18" customHeight="1" x14ac:dyDescent="0.2">
      <c r="A8" s="1">
        <v>12413</v>
      </c>
      <c r="B8" s="1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4" t="s">
        <v>78</v>
      </c>
    </row>
    <row r="9" spans="1:8" ht="18" customHeight="1" x14ac:dyDescent="0.2">
      <c r="A9" s="1">
        <v>10183</v>
      </c>
      <c r="B9" s="1" t="s">
        <v>79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84</v>
      </c>
      <c r="H9" s="4" t="s">
        <v>85</v>
      </c>
    </row>
    <row r="10" spans="1:8" ht="18" customHeight="1" x14ac:dyDescent="0.2">
      <c r="A10" s="1">
        <v>14082</v>
      </c>
      <c r="B10" s="1" t="s">
        <v>86</v>
      </c>
      <c r="C10" s="2" t="s">
        <v>73</v>
      </c>
      <c r="D10" s="2" t="s">
        <v>74</v>
      </c>
      <c r="E10" s="2" t="s">
        <v>75</v>
      </c>
      <c r="F10" s="2" t="s">
        <v>76</v>
      </c>
      <c r="G10" s="2" t="s">
        <v>87</v>
      </c>
      <c r="H10" s="4" t="s">
        <v>88</v>
      </c>
    </row>
    <row r="11" spans="1:8" ht="18" customHeight="1" x14ac:dyDescent="0.2">
      <c r="A11" s="1">
        <v>10176</v>
      </c>
      <c r="B11" s="1" t="s">
        <v>89</v>
      </c>
      <c r="C11" s="2" t="s">
        <v>90</v>
      </c>
      <c r="D11" s="2" t="s">
        <v>91</v>
      </c>
      <c r="E11" s="2" t="s">
        <v>92</v>
      </c>
      <c r="F11" s="2" t="s">
        <v>93</v>
      </c>
      <c r="G11" s="2" t="s">
        <v>94</v>
      </c>
      <c r="H11" s="2" t="s">
        <v>95</v>
      </c>
    </row>
    <row r="12" spans="1:8" ht="18" customHeight="1" x14ac:dyDescent="0.2">
      <c r="A12" s="1">
        <v>10166</v>
      </c>
      <c r="B12" s="1" t="s">
        <v>96</v>
      </c>
      <c r="C12" s="2" t="s">
        <v>97</v>
      </c>
      <c r="D12" s="2" t="s">
        <v>98</v>
      </c>
      <c r="E12" s="2" t="s">
        <v>99</v>
      </c>
      <c r="F12" s="2" t="s">
        <v>100</v>
      </c>
      <c r="G12" s="2" t="s">
        <v>101</v>
      </c>
      <c r="H12" s="4" t="s">
        <v>102</v>
      </c>
    </row>
    <row r="13" spans="1:8" ht="18" customHeight="1" x14ac:dyDescent="0.2">
      <c r="A13" s="1">
        <v>12525</v>
      </c>
      <c r="B13" s="1" t="s">
        <v>103</v>
      </c>
      <c r="C13" s="2" t="s">
        <v>104</v>
      </c>
      <c r="D13" s="2" t="s">
        <v>105</v>
      </c>
      <c r="E13" s="2" t="s">
        <v>106</v>
      </c>
      <c r="F13" s="2" t="s">
        <v>107</v>
      </c>
      <c r="G13" s="2" t="s">
        <v>108</v>
      </c>
      <c r="H13" s="4" t="s">
        <v>109</v>
      </c>
    </row>
    <row r="14" spans="1:8" ht="18" customHeight="1" x14ac:dyDescent="0.2">
      <c r="A14" s="1">
        <v>12888</v>
      </c>
      <c r="B14" s="1" t="s">
        <v>110</v>
      </c>
      <c r="C14" s="2" t="s">
        <v>111</v>
      </c>
      <c r="D14" s="2" t="s">
        <v>112</v>
      </c>
      <c r="E14" s="2" t="s">
        <v>113</v>
      </c>
      <c r="F14" s="2" t="s">
        <v>114</v>
      </c>
      <c r="G14" s="2" t="s">
        <v>115</v>
      </c>
      <c r="H14" s="4" t="s">
        <v>116</v>
      </c>
    </row>
    <row r="15" spans="1:8" ht="18" customHeight="1" x14ac:dyDescent="0.2">
      <c r="A15" s="1">
        <v>15726</v>
      </c>
      <c r="B15" s="1" t="s">
        <v>117</v>
      </c>
      <c r="C15" s="2" t="s">
        <v>118</v>
      </c>
      <c r="D15" s="2" t="s">
        <v>119</v>
      </c>
      <c r="E15" s="2" t="s">
        <v>120</v>
      </c>
      <c r="F15" s="2"/>
      <c r="G15" s="2" t="s">
        <v>825</v>
      </c>
      <c r="H15" s="4" t="s">
        <v>818</v>
      </c>
    </row>
    <row r="16" spans="1:8" ht="18" customHeight="1" x14ac:dyDescent="0.2">
      <c r="A16" s="1">
        <v>13560</v>
      </c>
      <c r="B16" s="1" t="s">
        <v>121</v>
      </c>
      <c r="C16" s="2" t="s">
        <v>122</v>
      </c>
      <c r="D16" s="2" t="s">
        <v>123</v>
      </c>
      <c r="E16" s="2" t="s">
        <v>124</v>
      </c>
      <c r="F16" s="2" t="s">
        <v>125</v>
      </c>
      <c r="G16" s="2" t="s">
        <v>838</v>
      </c>
      <c r="H16" s="4" t="s">
        <v>827</v>
      </c>
    </row>
    <row r="17" spans="1:8" ht="18" customHeight="1" x14ac:dyDescent="0.2">
      <c r="A17" s="1">
        <v>11846</v>
      </c>
      <c r="B17" s="1" t="s">
        <v>126</v>
      </c>
      <c r="C17" s="2" t="s">
        <v>127</v>
      </c>
      <c r="D17" s="2" t="s">
        <v>128</v>
      </c>
      <c r="E17" s="2" t="s">
        <v>129</v>
      </c>
      <c r="F17" s="2" t="s">
        <v>130</v>
      </c>
      <c r="G17" s="2" t="s">
        <v>839</v>
      </c>
      <c r="H17" s="4" t="s">
        <v>131</v>
      </c>
    </row>
    <row r="18" spans="1:8" ht="18" customHeight="1" x14ac:dyDescent="0.2">
      <c r="A18" s="1">
        <v>10161</v>
      </c>
      <c r="B18" s="1" t="s">
        <v>132</v>
      </c>
      <c r="C18" s="2" t="s">
        <v>133</v>
      </c>
      <c r="D18" s="2" t="s">
        <v>134</v>
      </c>
      <c r="E18" s="2" t="s">
        <v>135</v>
      </c>
      <c r="F18" s="2" t="s">
        <v>136</v>
      </c>
      <c r="G18" s="2" t="s">
        <v>840</v>
      </c>
      <c r="H18" s="45" t="s">
        <v>841</v>
      </c>
    </row>
    <row r="19" spans="1:8" ht="18" customHeight="1" x14ac:dyDescent="0.2">
      <c r="A19" s="1">
        <v>13445</v>
      </c>
      <c r="B19" s="1" t="s">
        <v>137</v>
      </c>
      <c r="C19" s="2" t="s">
        <v>138</v>
      </c>
      <c r="D19" s="2" t="s">
        <v>139</v>
      </c>
      <c r="E19" s="2" t="s">
        <v>140</v>
      </c>
      <c r="F19" s="2" t="s">
        <v>141</v>
      </c>
      <c r="G19" s="2" t="s">
        <v>142</v>
      </c>
      <c r="H19" s="4" t="s">
        <v>143</v>
      </c>
    </row>
    <row r="20" spans="1:8" ht="18" customHeight="1" x14ac:dyDescent="0.2">
      <c r="A20" s="1">
        <v>10171</v>
      </c>
      <c r="B20" s="1" t="s">
        <v>144</v>
      </c>
      <c r="C20" s="2" t="s">
        <v>145</v>
      </c>
      <c r="D20" s="2" t="s">
        <v>146</v>
      </c>
      <c r="E20" s="2" t="s">
        <v>147</v>
      </c>
      <c r="F20" s="2"/>
      <c r="G20" s="2" t="s">
        <v>148</v>
      </c>
      <c r="H20" s="4" t="s">
        <v>149</v>
      </c>
    </row>
    <row r="21" spans="1:8" ht="18" customHeight="1" x14ac:dyDescent="0.2">
      <c r="A21" s="1">
        <v>11817</v>
      </c>
      <c r="B21" s="1" t="s">
        <v>150</v>
      </c>
      <c r="C21" s="2" t="s">
        <v>151</v>
      </c>
      <c r="D21" s="2" t="s">
        <v>152</v>
      </c>
      <c r="E21" s="2" t="s">
        <v>153</v>
      </c>
      <c r="F21" s="2" t="s">
        <v>154</v>
      </c>
      <c r="G21" s="2" t="s">
        <v>155</v>
      </c>
      <c r="H21" s="4" t="s">
        <v>156</v>
      </c>
    </row>
    <row r="22" spans="1:8" ht="18" customHeight="1" x14ac:dyDescent="0.2">
      <c r="A22" s="1">
        <v>10157</v>
      </c>
      <c r="B22" s="1" t="s">
        <v>157</v>
      </c>
      <c r="C22" s="2" t="s">
        <v>158</v>
      </c>
      <c r="D22" s="4" t="s">
        <v>159</v>
      </c>
      <c r="E22" s="2" t="s">
        <v>160</v>
      </c>
      <c r="F22" s="2" t="s">
        <v>161</v>
      </c>
      <c r="G22" s="2" t="s">
        <v>162</v>
      </c>
      <c r="H22" s="2" t="s">
        <v>163</v>
      </c>
    </row>
    <row r="23" spans="1:8" ht="18" customHeight="1" x14ac:dyDescent="0.2">
      <c r="A23" s="1">
        <v>12227</v>
      </c>
      <c r="B23" s="1" t="s">
        <v>164</v>
      </c>
      <c r="C23" s="2" t="s">
        <v>165</v>
      </c>
      <c r="D23" s="2" t="s">
        <v>166</v>
      </c>
      <c r="E23" s="2" t="s">
        <v>167</v>
      </c>
      <c r="F23" s="2" t="s">
        <v>168</v>
      </c>
      <c r="G23" s="2" t="s">
        <v>169</v>
      </c>
      <c r="H23" s="4" t="s">
        <v>170</v>
      </c>
    </row>
    <row r="24" spans="1:8" ht="18" customHeight="1" x14ac:dyDescent="0.2">
      <c r="A24" s="1">
        <v>15759</v>
      </c>
      <c r="B24" s="1" t="s">
        <v>171</v>
      </c>
      <c r="C24" s="2" t="s">
        <v>171</v>
      </c>
      <c r="D24" s="2" t="s">
        <v>172</v>
      </c>
      <c r="E24" s="2" t="s">
        <v>173</v>
      </c>
      <c r="F24" s="2" t="s">
        <v>174</v>
      </c>
      <c r="G24" s="2" t="s">
        <v>819</v>
      </c>
      <c r="H24" s="4" t="s">
        <v>837</v>
      </c>
    </row>
    <row r="25" spans="1:8" ht="18" customHeight="1" x14ac:dyDescent="0.2">
      <c r="A25" s="1">
        <v>10169</v>
      </c>
      <c r="B25" s="1" t="s">
        <v>175</v>
      </c>
      <c r="C25" s="2" t="s">
        <v>176</v>
      </c>
      <c r="D25" s="2" t="s">
        <v>177</v>
      </c>
      <c r="E25" s="2" t="s">
        <v>178</v>
      </c>
      <c r="F25" s="2" t="s">
        <v>179</v>
      </c>
      <c r="G25" s="2" t="s">
        <v>180</v>
      </c>
      <c r="H25" s="4" t="s">
        <v>181</v>
      </c>
    </row>
    <row r="26" spans="1:8" ht="18" customHeight="1" x14ac:dyDescent="0.2">
      <c r="A26" s="1">
        <v>15726</v>
      </c>
      <c r="B26" s="1" t="s">
        <v>182</v>
      </c>
      <c r="C26" s="2" t="s">
        <v>183</v>
      </c>
      <c r="D26" s="2" t="s">
        <v>184</v>
      </c>
      <c r="E26" s="2" t="s">
        <v>185</v>
      </c>
      <c r="F26" s="2" t="s">
        <v>186</v>
      </c>
      <c r="G26" s="2" t="s">
        <v>187</v>
      </c>
      <c r="H26" s="4" t="s">
        <v>188</v>
      </c>
    </row>
    <row r="27" spans="1:8" ht="18" customHeight="1" x14ac:dyDescent="0.2">
      <c r="A27" s="1">
        <v>228238</v>
      </c>
      <c r="B27" s="1" t="s">
        <v>189</v>
      </c>
      <c r="C27" s="2" t="s">
        <v>190</v>
      </c>
      <c r="D27" s="2" t="s">
        <v>191</v>
      </c>
      <c r="E27" s="2" t="s">
        <v>192</v>
      </c>
      <c r="F27" s="2" t="s">
        <v>193</v>
      </c>
      <c r="G27" s="2" t="s">
        <v>194</v>
      </c>
      <c r="H27" s="2" t="s">
        <v>195</v>
      </c>
    </row>
    <row r="28" spans="1:8" ht="18" customHeight="1" x14ac:dyDescent="0.2">
      <c r="A28" s="1">
        <v>10158</v>
      </c>
      <c r="B28" s="1" t="s">
        <v>196</v>
      </c>
      <c r="C28" s="2" t="s">
        <v>197</v>
      </c>
      <c r="D28" s="2" t="s">
        <v>198</v>
      </c>
      <c r="E28" s="2" t="s">
        <v>199</v>
      </c>
      <c r="F28" s="2" t="s">
        <v>200</v>
      </c>
      <c r="G28" s="2" t="s">
        <v>842</v>
      </c>
      <c r="H28" s="4" t="s">
        <v>843</v>
      </c>
    </row>
    <row r="29" spans="1:8" ht="18" customHeight="1" x14ac:dyDescent="0.2">
      <c r="A29" s="8">
        <v>13461</v>
      </c>
      <c r="B29" s="1" t="s">
        <v>201</v>
      </c>
      <c r="C29" s="2" t="s">
        <v>202</v>
      </c>
      <c r="D29" s="2" t="s">
        <v>203</v>
      </c>
      <c r="E29" s="2" t="s">
        <v>204</v>
      </c>
      <c r="F29" s="2" t="s">
        <v>205</v>
      </c>
      <c r="G29" s="2" t="s">
        <v>206</v>
      </c>
      <c r="H29" s="4" t="s">
        <v>207</v>
      </c>
    </row>
    <row r="30" spans="1:8" ht="18" customHeight="1" x14ac:dyDescent="0.2">
      <c r="A30" s="1">
        <v>12224</v>
      </c>
      <c r="B30" s="1" t="s">
        <v>208</v>
      </c>
      <c r="C30" s="2" t="s">
        <v>209</v>
      </c>
      <c r="D30" s="2" t="s">
        <v>55</v>
      </c>
      <c r="E30" s="2" t="s">
        <v>210</v>
      </c>
      <c r="F30" s="2" t="s">
        <v>211</v>
      </c>
      <c r="G30" s="2" t="s">
        <v>212</v>
      </c>
      <c r="H30" s="4" t="s">
        <v>213</v>
      </c>
    </row>
    <row r="31" spans="1:8" ht="18" customHeight="1" x14ac:dyDescent="0.2">
      <c r="A31" s="1">
        <v>10159</v>
      </c>
      <c r="B31" s="1" t="s">
        <v>214</v>
      </c>
      <c r="C31" s="2" t="s">
        <v>215</v>
      </c>
      <c r="D31" s="2" t="s">
        <v>216</v>
      </c>
      <c r="E31" s="2" t="s">
        <v>217</v>
      </c>
      <c r="F31" s="2" t="s">
        <v>218</v>
      </c>
      <c r="G31" s="2" t="s">
        <v>826</v>
      </c>
      <c r="H31" s="4" t="s">
        <v>836</v>
      </c>
    </row>
    <row r="32" spans="1:8" ht="18" customHeight="1" x14ac:dyDescent="0.2">
      <c r="A32" s="1">
        <v>12057</v>
      </c>
      <c r="B32" s="1" t="s">
        <v>219</v>
      </c>
      <c r="C32" s="2" t="s">
        <v>220</v>
      </c>
      <c r="D32" s="2" t="s">
        <v>221</v>
      </c>
      <c r="E32" s="2" t="s">
        <v>222</v>
      </c>
      <c r="F32" s="2" t="s">
        <v>223</v>
      </c>
      <c r="G32" s="2" t="s">
        <v>224</v>
      </c>
      <c r="H32" s="4" t="s">
        <v>225</v>
      </c>
    </row>
    <row r="33" spans="1:8" ht="18" customHeight="1" x14ac:dyDescent="0.2">
      <c r="A33" s="8">
        <v>226941</v>
      </c>
      <c r="B33" s="1" t="s">
        <v>226</v>
      </c>
      <c r="C33" s="2" t="s">
        <v>227</v>
      </c>
      <c r="D33" s="2" t="s">
        <v>228</v>
      </c>
      <c r="E33" s="2" t="s">
        <v>229</v>
      </c>
      <c r="F33" s="2" t="s">
        <v>230</v>
      </c>
      <c r="G33" s="2" t="s">
        <v>231</v>
      </c>
      <c r="H33" s="4" t="s">
        <v>232</v>
      </c>
    </row>
    <row r="34" spans="1:8" ht="18" customHeight="1" x14ac:dyDescent="0.2">
      <c r="A34" s="1">
        <v>10160</v>
      </c>
      <c r="B34" s="1" t="s">
        <v>233</v>
      </c>
      <c r="C34" s="2" t="s">
        <v>234</v>
      </c>
      <c r="D34" s="2" t="s">
        <v>235</v>
      </c>
      <c r="E34" s="2" t="s">
        <v>236</v>
      </c>
      <c r="F34" s="2" t="s">
        <v>237</v>
      </c>
      <c r="G34" s="2" t="s">
        <v>238</v>
      </c>
      <c r="H34" s="4" t="s">
        <v>239</v>
      </c>
    </row>
    <row r="35" spans="1:8" ht="18" customHeight="1" x14ac:dyDescent="0.2">
      <c r="A35" s="1">
        <v>10180</v>
      </c>
      <c r="B35" s="1" t="s">
        <v>240</v>
      </c>
      <c r="C35" s="2" t="s">
        <v>241</v>
      </c>
      <c r="D35" s="2" t="s">
        <v>242</v>
      </c>
      <c r="E35" s="2" t="s">
        <v>243</v>
      </c>
      <c r="F35" s="2" t="s">
        <v>244</v>
      </c>
      <c r="G35" s="2" t="s">
        <v>245</v>
      </c>
      <c r="H35" s="4" t="s">
        <v>246</v>
      </c>
    </row>
    <row r="36" spans="1:8" ht="18" customHeight="1" x14ac:dyDescent="0.2">
      <c r="A36" s="1">
        <v>12256</v>
      </c>
      <c r="B36" s="1" t="s">
        <v>247</v>
      </c>
      <c r="C36" s="2" t="s">
        <v>248</v>
      </c>
      <c r="D36" s="2" t="s">
        <v>249</v>
      </c>
      <c r="E36" s="2" t="s">
        <v>250</v>
      </c>
      <c r="F36" s="2" t="s">
        <v>251</v>
      </c>
      <c r="G36" s="2" t="s">
        <v>252</v>
      </c>
      <c r="H36" s="2" t="s">
        <v>253</v>
      </c>
    </row>
    <row r="37" spans="1:8" ht="18" customHeight="1" x14ac:dyDescent="0.2">
      <c r="A37" s="1">
        <v>10168</v>
      </c>
      <c r="B37" s="1" t="s">
        <v>254</v>
      </c>
      <c r="C37" s="2" t="s">
        <v>255</v>
      </c>
      <c r="D37" s="2" t="s">
        <v>256</v>
      </c>
      <c r="E37" s="2" t="s">
        <v>257</v>
      </c>
      <c r="F37" s="2" t="s">
        <v>258</v>
      </c>
      <c r="G37" s="2" t="s">
        <v>259</v>
      </c>
      <c r="H37" s="2" t="s">
        <v>260</v>
      </c>
    </row>
    <row r="38" spans="1:8" ht="18" customHeight="1" x14ac:dyDescent="0.2">
      <c r="A38" s="1">
        <v>15835</v>
      </c>
      <c r="B38" s="1" t="s">
        <v>261</v>
      </c>
      <c r="C38" s="2" t="s">
        <v>262</v>
      </c>
      <c r="D38" s="2" t="s">
        <v>263</v>
      </c>
      <c r="E38" s="2" t="s">
        <v>264</v>
      </c>
      <c r="F38" s="2" t="s">
        <v>265</v>
      </c>
      <c r="G38" s="2" t="s">
        <v>266</v>
      </c>
      <c r="H38" s="2" t="s">
        <v>267</v>
      </c>
    </row>
    <row r="39" spans="1:8" ht="18" customHeight="1" x14ac:dyDescent="0.2">
      <c r="A39" s="1">
        <v>915777</v>
      </c>
      <c r="B39" s="1" t="s">
        <v>268</v>
      </c>
      <c r="C39" s="2" t="s">
        <v>269</v>
      </c>
      <c r="D39" s="2" t="s">
        <v>270</v>
      </c>
      <c r="E39" s="2" t="s">
        <v>271</v>
      </c>
      <c r="F39" s="2" t="s">
        <v>272</v>
      </c>
      <c r="G39" s="2" t="s">
        <v>273</v>
      </c>
      <c r="H39" s="2" t="s">
        <v>274</v>
      </c>
    </row>
    <row r="40" spans="1:8" ht="18" customHeight="1" x14ac:dyDescent="0.2">
      <c r="A40" s="44">
        <v>15864</v>
      </c>
      <c r="B40" s="43" t="s">
        <v>829</v>
      </c>
      <c r="C40" s="3" t="s">
        <v>830</v>
      </c>
      <c r="D40" s="3" t="s">
        <v>831</v>
      </c>
      <c r="E40" s="3" t="s">
        <v>832</v>
      </c>
      <c r="F40" s="3" t="s">
        <v>833</v>
      </c>
      <c r="G40" s="3" t="s">
        <v>834</v>
      </c>
      <c r="H40" s="45" t="s">
        <v>835</v>
      </c>
    </row>
  </sheetData>
  <sheetProtection algorithmName="SHA-512" hashValue="0Z6QEZ2lCUJE/ga6qDaQNVIh0OvBSQ56P/+yoDlRhuXfYYmSjUZy++WN9Tb0GklfdpGIM3i2ojzNxYbcbcEQ0A==" saltValue="Rn+lswM8dRoWhZgJ5NY/IA==" spinCount="100000" sheet="1" objects="1" scenarios="1"/>
  <hyperlinks>
    <hyperlink ref="H7" r:id="rId1" display="mailto:info@dnbrouwer.nl" xr:uid="{00000000-0004-0000-0300-000000000000}"/>
    <hyperlink ref="H8" r:id="rId2" display="mailto:tineke.10@home.nl" xr:uid="{00000000-0004-0000-0300-000001000000}"/>
    <hyperlink ref="H9" r:id="rId3" display="mailto:anitavorsouw@hetnet.nl" xr:uid="{00000000-0004-0000-0300-000002000000}"/>
    <hyperlink ref="H10" r:id="rId4" display="mailto:van.bommel@home.nl" xr:uid="{00000000-0004-0000-0300-000003000000}"/>
    <hyperlink ref="H12" r:id="rId5" display="mailto:DVKHaren@gmail.com" xr:uid="{00000000-0004-0000-0300-000004000000}"/>
    <hyperlink ref="H13" r:id="rId6" display="mailto:henvu@home.nl" xr:uid="{00000000-0004-0000-0300-000005000000}"/>
    <hyperlink ref="H14" r:id="rId7" display="mailto:hansreuvers@home.nl" xr:uid="{00000000-0004-0000-0300-000006000000}"/>
    <hyperlink ref="H15" r:id="rId8" xr:uid="{00000000-0004-0000-0300-000007000000}"/>
    <hyperlink ref="H17" r:id="rId9" display="mailto:bvkerkzicht@gmail.com" xr:uid="{00000000-0004-0000-0300-000008000000}"/>
    <hyperlink ref="H19" r:id="rId10" display="mailto:martgloudemans@ziggo.nl" xr:uid="{00000000-0004-0000-0300-000009000000}"/>
    <hyperlink ref="H20" r:id="rId11" display="mailto:jeroenvlith@hotmail.com" xr:uid="{00000000-0004-0000-0300-00000A000000}"/>
    <hyperlink ref="H21" r:id="rId12" display="mailto:anton.smits@home.nl" xr:uid="{00000000-0004-0000-0300-00000B000000}"/>
    <hyperlink ref="D22" r:id="rId13" display="mailto:jma.brands@hetnet.nl" xr:uid="{00000000-0004-0000-0300-00000C000000}"/>
    <hyperlink ref="H23" r:id="rId14" display="mailto:jma.brands@hetnet.nl" xr:uid="{00000000-0004-0000-0300-00000D000000}"/>
    <hyperlink ref="H25" r:id="rId15" display="mailto:harrievanbommel@ziggo.nl" xr:uid="{00000000-0004-0000-0300-00000F000000}"/>
    <hyperlink ref="H26" r:id="rId16" display="mailto:theodegoeij@hotmail.nl" xr:uid="{00000000-0004-0000-0300-000010000000}"/>
    <hyperlink ref="H29" r:id="rId17" display="mailto:p.vanharen@home.nl" xr:uid="{00000000-0004-0000-0300-000012000000}"/>
    <hyperlink ref="H30" r:id="rId18" display="mailto:café-govers@home.nl" xr:uid="{00000000-0004-0000-0300-000013000000}"/>
    <hyperlink ref="H32" r:id="rId19" display="mailto:toucheoss@gmail.com" xr:uid="{00000000-0004-0000-0300-000015000000}"/>
    <hyperlink ref="H33" r:id="rId20" display="mailto:piet.theijssen@home.nl" xr:uid="{00000000-0004-0000-0300-000016000000}"/>
    <hyperlink ref="H34" r:id="rId21" display="mailto:dgwp16@gmail.com" xr:uid="{00000000-0004-0000-0300-000017000000}"/>
    <hyperlink ref="H35" r:id="rId22" display="mailto:johnnymegen@hotmail.com" xr:uid="{00000000-0004-0000-0300-000018000000}"/>
    <hyperlink ref="H3" r:id="rId23" display="mailto:john.de.man@tele2.nl" xr:uid="{00000000-0004-0000-0300-000019000000}"/>
    <hyperlink ref="H4" r:id="rId24" display="mailto:hansvanderrijt@msn.com" xr:uid="{00000000-0004-0000-0300-00001A000000}"/>
    <hyperlink ref="H5" r:id="rId25" xr:uid="{00000000-0004-0000-0300-00001B000000}"/>
    <hyperlink ref="H16" r:id="rId26" xr:uid="{2C69BDEE-8EC6-4BD1-BEC6-B5E26F3A1782}"/>
    <hyperlink ref="H40" r:id="rId27" xr:uid="{F36203BF-259B-4D25-9C35-1293AC61081E}"/>
    <hyperlink ref="H31" r:id="rId28" xr:uid="{0113DDB0-9434-47AE-8DBD-541DBC8C3014}"/>
    <hyperlink ref="H24" r:id="rId29" xr:uid="{3FEA2A5F-4A7C-4623-84F1-CE3D947291E0}"/>
    <hyperlink ref="H18" r:id="rId30" xr:uid="{51E145AD-2D4F-4218-A6DE-EAFCC22A2885}"/>
    <hyperlink ref="H28" r:id="rId31" xr:uid="{33450DE0-B2B4-4B3A-8D7F-0AE1FC8E3D97}"/>
  </hyperlinks>
  <pageMargins left="0.7" right="0.7" top="0.75" bottom="0.75" header="0.3" footer="0.3"/>
  <pageSetup paperSize="9" orientation="portrait" horizontalDpi="4294967293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A2105-D807-469E-97C6-78FA87BDFB02}">
  <dimension ref="A1:T32"/>
  <sheetViews>
    <sheetView workbookViewId="0">
      <selection activeCell="K9" sqref="K9:N9"/>
    </sheetView>
  </sheetViews>
  <sheetFormatPr defaultColWidth="12.77734375" defaultRowHeight="15" x14ac:dyDescent="0.2"/>
  <cols>
    <col min="1" max="1" width="14.2578125" style="9" customWidth="1"/>
    <col min="2" max="2" width="12.77734375" style="9"/>
    <col min="3" max="3" width="7.26171875" style="9" customWidth="1"/>
    <col min="4" max="4" width="3.765625" style="9" customWidth="1"/>
    <col min="5" max="5" width="12.77734375" style="9"/>
    <col min="6" max="6" width="5.6484375" style="9" customWidth="1"/>
    <col min="7" max="7" width="11.56640625" style="9" customWidth="1"/>
    <col min="8" max="8" width="7.6640625" style="9" customWidth="1"/>
    <col min="9" max="9" width="9.14453125" style="9" customWidth="1"/>
    <col min="10" max="10" width="12.77734375" style="9"/>
    <col min="11" max="11" width="5.78125" style="9" customWidth="1"/>
    <col min="12" max="13" width="12.77734375" style="9"/>
    <col min="14" max="14" width="11.1640625" style="9" customWidth="1"/>
    <col min="15" max="22" width="0" style="9" hidden="1" customWidth="1"/>
    <col min="23" max="16384" width="12.77734375" style="9"/>
  </cols>
  <sheetData>
    <row r="1" spans="1:20" ht="19.5" thickBot="1" x14ac:dyDescent="0.3">
      <c r="A1" s="50" t="s">
        <v>0</v>
      </c>
      <c r="B1" s="51"/>
      <c r="C1" s="51"/>
      <c r="D1" s="51"/>
      <c r="E1" s="51"/>
      <c r="F1" s="54"/>
      <c r="G1" s="159" t="s">
        <v>815</v>
      </c>
      <c r="H1" s="160"/>
      <c r="I1" s="50" t="s">
        <v>846</v>
      </c>
      <c r="J1" s="51"/>
      <c r="K1" s="51"/>
      <c r="L1" s="51"/>
      <c r="M1" s="51"/>
      <c r="N1" s="54"/>
    </row>
    <row r="2" spans="1:20" ht="15" customHeight="1" thickBot="1" x14ac:dyDescent="0.3">
      <c r="A2" s="48" t="s">
        <v>844</v>
      </c>
      <c r="B2" s="63">
        <f>'team 1'!B2:D2</f>
        <v>0</v>
      </c>
      <c r="C2" s="64"/>
      <c r="D2" s="65"/>
      <c r="E2" s="49" t="s">
        <v>1</v>
      </c>
      <c r="F2" s="161" t="e">
        <f>B3</f>
        <v>#N/A</v>
      </c>
      <c r="G2" s="127"/>
      <c r="H2" s="127"/>
      <c r="I2" s="162"/>
      <c r="J2" s="163" t="s">
        <v>8</v>
      </c>
      <c r="K2" s="164"/>
      <c r="L2" s="165" t="s">
        <v>20</v>
      </c>
      <c r="M2" s="166"/>
      <c r="N2" s="167"/>
      <c r="P2" s="10" t="s">
        <v>20</v>
      </c>
      <c r="Q2" s="10" t="s">
        <v>20</v>
      </c>
      <c r="R2" s="10" t="s">
        <v>20</v>
      </c>
      <c r="T2" s="18" t="s">
        <v>288</v>
      </c>
    </row>
    <row r="3" spans="1:20" ht="15" customHeight="1" thickBot="1" x14ac:dyDescent="0.3">
      <c r="A3" s="11" t="s">
        <v>1</v>
      </c>
      <c r="B3" s="168" t="e">
        <f>IF(B2="","",VLOOKUP($B$2,D!$A$2:$H$48,2,FALSE))</f>
        <v>#N/A</v>
      </c>
      <c r="C3" s="169"/>
      <c r="D3" s="170"/>
      <c r="E3" s="12" t="s">
        <v>6</v>
      </c>
      <c r="F3" s="171"/>
      <c r="G3" s="172"/>
      <c r="H3" s="50"/>
      <c r="I3" s="54"/>
      <c r="J3" s="61" t="s">
        <v>19</v>
      </c>
      <c r="K3" s="173"/>
      <c r="L3" s="165" t="s">
        <v>20</v>
      </c>
      <c r="M3" s="166"/>
      <c r="N3" s="167"/>
      <c r="P3" s="9" t="s">
        <v>21</v>
      </c>
      <c r="Q3" s="9" t="s">
        <v>25</v>
      </c>
      <c r="R3" s="9" t="s">
        <v>275</v>
      </c>
      <c r="T3" s="19" t="s">
        <v>286</v>
      </c>
    </row>
    <row r="4" spans="1:20" ht="15.75" customHeight="1" thickBot="1" x14ac:dyDescent="0.35">
      <c r="A4" s="11" t="s">
        <v>2</v>
      </c>
      <c r="B4" s="155" t="e">
        <f>IF(B3="","",VLOOKUP($B$2,D!$A$2:$H$48,3,FALSE))</f>
        <v>#N/A</v>
      </c>
      <c r="C4" s="156"/>
      <c r="D4" s="157"/>
      <c r="E4" s="13" t="s">
        <v>5</v>
      </c>
      <c r="F4" s="63"/>
      <c r="G4" s="64"/>
      <c r="H4" s="64"/>
      <c r="I4" s="65"/>
      <c r="J4" s="121"/>
      <c r="K4" s="122"/>
      <c r="L4" s="122"/>
      <c r="M4" s="122"/>
      <c r="N4" s="158"/>
      <c r="P4" s="9" t="s">
        <v>22</v>
      </c>
      <c r="Q4" s="9" t="s">
        <v>26</v>
      </c>
      <c r="R4" s="9" t="s">
        <v>276</v>
      </c>
      <c r="T4" s="19" t="s">
        <v>287</v>
      </c>
    </row>
    <row r="5" spans="1:20" ht="15" customHeight="1" thickBot="1" x14ac:dyDescent="0.3">
      <c r="A5" s="11" t="s">
        <v>4</v>
      </c>
      <c r="B5" s="155" t="e">
        <f>IF(B4="","",VLOOKUP($B$2,D!$A$2:$H$48,4,FALSE))</f>
        <v>#N/A</v>
      </c>
      <c r="C5" s="156"/>
      <c r="D5" s="174"/>
      <c r="E5" s="175" t="s">
        <v>288</v>
      </c>
      <c r="F5" s="176"/>
      <c r="G5" s="176"/>
      <c r="H5" s="176"/>
      <c r="I5" s="177"/>
      <c r="K5" s="125" t="s">
        <v>7</v>
      </c>
      <c r="L5" s="126"/>
      <c r="M5" s="184" t="s">
        <v>20</v>
      </c>
      <c r="N5" s="77"/>
      <c r="P5" s="9" t="s">
        <v>23</v>
      </c>
      <c r="Q5" s="9" t="s">
        <v>28</v>
      </c>
    </row>
    <row r="6" spans="1:20" ht="15" customHeight="1" x14ac:dyDescent="0.2">
      <c r="A6" s="11" t="s">
        <v>284</v>
      </c>
      <c r="B6" s="155" t="e">
        <f>IF(B5="","",VLOOKUP($B$2,D!$A$2:$H$48,5,FALSE))</f>
        <v>#N/A</v>
      </c>
      <c r="C6" s="156"/>
      <c r="D6" s="174"/>
      <c r="E6" s="178"/>
      <c r="F6" s="179"/>
      <c r="G6" s="179"/>
      <c r="H6" s="179"/>
      <c r="I6" s="180"/>
      <c r="J6" s="185"/>
      <c r="K6" s="118"/>
      <c r="L6" s="118"/>
      <c r="M6" s="118"/>
      <c r="N6" s="186"/>
      <c r="P6" s="9" t="s">
        <v>24</v>
      </c>
      <c r="Q6" s="9" t="s">
        <v>27</v>
      </c>
    </row>
    <row r="7" spans="1:20" ht="15" customHeight="1" x14ac:dyDescent="0.2">
      <c r="A7" s="11" t="s">
        <v>3</v>
      </c>
      <c r="B7" s="155" t="e">
        <f>IF(B5="","",VLOOKUP($B$2,D!$A$2:$H$48,6,FALSE))</f>
        <v>#N/A</v>
      </c>
      <c r="C7" s="156"/>
      <c r="D7" s="174"/>
      <c r="E7" s="178"/>
      <c r="F7" s="179"/>
      <c r="G7" s="179"/>
      <c r="H7" s="179"/>
      <c r="I7" s="180"/>
      <c r="J7" s="187"/>
      <c r="K7" s="57"/>
      <c r="L7" s="57"/>
      <c r="M7" s="57"/>
      <c r="N7" s="58"/>
      <c r="Q7" s="9" t="s">
        <v>31</v>
      </c>
    </row>
    <row r="8" spans="1:20" ht="15.75" customHeight="1" thickBot="1" x14ac:dyDescent="0.25">
      <c r="A8" s="11" t="s">
        <v>285</v>
      </c>
      <c r="B8" s="189" t="e">
        <f>IF(B6="","",VLOOKUP($B$2,D!$A$2:$H$48,7,FALSE))</f>
        <v>#N/A</v>
      </c>
      <c r="C8" s="190"/>
      <c r="D8" s="191"/>
      <c r="E8" s="181"/>
      <c r="F8" s="182"/>
      <c r="G8" s="182"/>
      <c r="H8" s="182"/>
      <c r="I8" s="183"/>
      <c r="J8" s="188"/>
      <c r="K8" s="59"/>
      <c r="L8" s="59"/>
      <c r="M8" s="59"/>
      <c r="N8" s="60"/>
      <c r="Q8" s="9" t="s">
        <v>29</v>
      </c>
    </row>
    <row r="9" spans="1:20" ht="15.75" thickBot="1" x14ac:dyDescent="0.25">
      <c r="A9" s="87" t="s">
        <v>16</v>
      </c>
      <c r="B9" s="89" t="e">
        <f>IF(B7="","",VLOOKUP($B$2,D!$A$2:$H$48,8,FALSE))</f>
        <v>#N/A</v>
      </c>
      <c r="C9" s="90"/>
      <c r="D9" s="195"/>
      <c r="E9" s="114" t="s">
        <v>9</v>
      </c>
      <c r="F9" s="115"/>
      <c r="G9" s="115"/>
      <c r="H9" s="115"/>
      <c r="I9" s="115"/>
      <c r="J9" s="116"/>
      <c r="K9" s="78"/>
      <c r="L9" s="197"/>
      <c r="M9" s="197"/>
      <c r="N9" s="198"/>
      <c r="Q9" s="9" t="s">
        <v>30</v>
      </c>
    </row>
    <row r="10" spans="1:20" ht="15.75" thickBot="1" x14ac:dyDescent="0.25">
      <c r="A10" s="88"/>
      <c r="B10" s="91"/>
      <c r="C10" s="92"/>
      <c r="D10" s="196"/>
      <c r="E10" s="114" t="s">
        <v>10</v>
      </c>
      <c r="F10" s="115"/>
      <c r="G10" s="115"/>
      <c r="H10" s="115"/>
      <c r="I10" s="115"/>
      <c r="J10" s="116"/>
      <c r="K10" s="63"/>
      <c r="L10" s="64"/>
      <c r="M10" s="64"/>
      <c r="N10" s="65"/>
    </row>
    <row r="11" spans="1:20" ht="14.25" customHeight="1" thickBot="1" x14ac:dyDescent="0.25">
      <c r="A11" s="79" t="s">
        <v>11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</row>
    <row r="12" spans="1:20" ht="35.25" customHeight="1" x14ac:dyDescent="0.2">
      <c r="A12" s="38"/>
      <c r="B12" s="39" t="s">
        <v>12</v>
      </c>
      <c r="C12" s="199" t="s">
        <v>15</v>
      </c>
      <c r="D12" s="200"/>
      <c r="E12" s="200"/>
      <c r="F12" s="200"/>
      <c r="G12" s="200"/>
      <c r="H12" s="200"/>
      <c r="I12" s="201"/>
      <c r="J12" s="202" t="s">
        <v>822</v>
      </c>
      <c r="K12" s="203"/>
      <c r="L12" s="40" t="s">
        <v>821</v>
      </c>
      <c r="M12" s="41" t="s">
        <v>14</v>
      </c>
      <c r="N12" s="42" t="s">
        <v>13</v>
      </c>
    </row>
    <row r="13" spans="1:20" ht="18.75" x14ac:dyDescent="0.25">
      <c r="A13" s="14">
        <v>1</v>
      </c>
      <c r="B13" s="36"/>
      <c r="C13" s="192" t="str">
        <f>IF(B13="","",(IF($E$5="C",(VLOOKUP(B13,'C'!$A$1:$J$500,2,FALSE)),(VLOOKUP(B13,B!$A$1:$J$500,2,FALSE)))))</f>
        <v/>
      </c>
      <c r="D13" s="193"/>
      <c r="E13" s="193"/>
      <c r="F13" s="193"/>
      <c r="G13" s="193"/>
      <c r="H13" s="193"/>
      <c r="I13" s="194"/>
      <c r="J13" s="155" t="str">
        <f>IF($B13="","",(IF($E$5="C",(VLOOKUP($B13,'C'!$A$1:$J$500,3,FALSE)),(VLOOKUP($B13,B!$A$1:$J$500,3,FALSE)))))</f>
        <v/>
      </c>
      <c r="K13" s="157"/>
      <c r="L13" s="15" t="str">
        <f>IF($B13="","",(IF($E$5="C",(VLOOKUP($B13,'C'!$A$1:$J$500,4,FALSE)),(VLOOKUP($B13,B!$A$1:$J$500,4,FALSE)))))</f>
        <v/>
      </c>
      <c r="M13" s="46" t="s">
        <v>20</v>
      </c>
      <c r="N13" s="21" t="str">
        <f>IF($B13="","",(IF($E$5="C",(VLOOKUP($B13,'C'!$A$1:$J$500,5,FALSE)),(VLOOKUP($B13,B!$A$1:$J$500,5,FALSE)))))</f>
        <v/>
      </c>
    </row>
    <row r="14" spans="1:20" ht="18.75" x14ac:dyDescent="0.25">
      <c r="A14" s="14">
        <v>2</v>
      </c>
      <c r="B14" s="36"/>
      <c r="C14" s="192" t="str">
        <f>IF(B14="","",(IF($E$5="C",(VLOOKUP(B14,'C'!$A$1:$J$500,2,FALSE)),(VLOOKUP(B14,B!$A$1:$J$500,2,FALSE)))))</f>
        <v/>
      </c>
      <c r="D14" s="193"/>
      <c r="E14" s="193"/>
      <c r="F14" s="193"/>
      <c r="G14" s="193"/>
      <c r="H14" s="193"/>
      <c r="I14" s="194"/>
      <c r="J14" s="155" t="str">
        <f>IF($B14="","",(IF($E$5="C",(VLOOKUP($B14,'C'!$A$1:$J$500,3,FALSE)),(VLOOKUP($B14,B!$A$1:$J$500,3,FALSE)))))</f>
        <v/>
      </c>
      <c r="K14" s="157"/>
      <c r="L14" s="15" t="str">
        <f>IF($B14="","",(IF($E$5="C",(VLOOKUP($B14,'C'!$A$1:$J$500,4,FALSE)),(VLOOKUP($B14,B!$A$1:$J$500,4,FALSE)))))</f>
        <v/>
      </c>
      <c r="M14" s="46" t="s">
        <v>20</v>
      </c>
      <c r="N14" s="21" t="str">
        <f>IF($B14="","",(IF($E$5="C",(VLOOKUP($B14,'C'!$A$1:$J$500,5,FALSE)),(VLOOKUP($B14,B!$A$1:$J$500,5,FALSE)))))</f>
        <v/>
      </c>
    </row>
    <row r="15" spans="1:20" ht="18.75" x14ac:dyDescent="0.25">
      <c r="A15" s="14">
        <v>3</v>
      </c>
      <c r="B15" s="36"/>
      <c r="C15" s="192" t="str">
        <f>IF(B15="","",(IF($E$5="C",(VLOOKUP(B15,'C'!$A$1:$J$500,2,FALSE)),(VLOOKUP(B15,B!$A$1:$J$500,2,FALSE)))))</f>
        <v/>
      </c>
      <c r="D15" s="193"/>
      <c r="E15" s="193"/>
      <c r="F15" s="193"/>
      <c r="G15" s="193"/>
      <c r="H15" s="193"/>
      <c r="I15" s="194"/>
      <c r="J15" s="155" t="str">
        <f>IF($B15="","",(IF($E$5="C",(VLOOKUP($B15,'C'!$A$1:$J$500,3,FALSE)),(VLOOKUP($B15,B!$A$1:$J$500,3,FALSE)))))</f>
        <v/>
      </c>
      <c r="K15" s="157"/>
      <c r="L15" s="15" t="str">
        <f>IF($B15="","",(IF($E$5="C",(VLOOKUP($B15,'C'!$A$1:$J$500,4,FALSE)),(VLOOKUP($B15,B!$A$1:$J$500,4,FALSE)))))</f>
        <v/>
      </c>
      <c r="M15" s="46" t="s">
        <v>20</v>
      </c>
      <c r="N15" s="21" t="str">
        <f>IF($B15="","",(IF($E$5="C",(VLOOKUP($B15,'C'!$A$1:$J$500,5,FALSE)),(VLOOKUP($B15,B!$A$1:$J$500,5,FALSE)))))</f>
        <v/>
      </c>
    </row>
    <row r="16" spans="1:20" ht="18.75" x14ac:dyDescent="0.25">
      <c r="A16" s="14">
        <v>4</v>
      </c>
      <c r="B16" s="36"/>
      <c r="C16" s="192" t="str">
        <f>IF(B16="","",(IF($E$5="C",(VLOOKUP(B16,'C'!$A$1:$J$500,2,FALSE)),(VLOOKUP(B16,B!$A$1:$J$500,2,FALSE)))))</f>
        <v/>
      </c>
      <c r="D16" s="193"/>
      <c r="E16" s="193"/>
      <c r="F16" s="193"/>
      <c r="G16" s="193"/>
      <c r="H16" s="193"/>
      <c r="I16" s="194"/>
      <c r="J16" s="155" t="str">
        <f>IF($B16="","",(IF($E$5="C",(VLOOKUP($B16,'C'!$A$1:$J$500,3,FALSE)),(VLOOKUP($B16,B!$A$1:$J$500,3,FALSE)))))</f>
        <v/>
      </c>
      <c r="K16" s="157"/>
      <c r="L16" s="15" t="str">
        <f>IF($B16="","",(IF($E$5="C",(VLOOKUP($B16,'C'!$A$1:$J$500,4,FALSE)),(VLOOKUP($B16,B!$A$1:$J$500,4,FALSE)))))</f>
        <v/>
      </c>
      <c r="M16" s="46" t="s">
        <v>20</v>
      </c>
      <c r="N16" s="21" t="str">
        <f>IF($B16="","",(IF($E$5="C",(VLOOKUP($B16,'C'!$A$1:$J$500,5,FALSE)),(VLOOKUP($B16,B!$A$1:$J$500,5,FALSE)))))</f>
        <v/>
      </c>
    </row>
    <row r="17" spans="1:14" ht="18.75" x14ac:dyDescent="0.25">
      <c r="A17" s="14">
        <v>5</v>
      </c>
      <c r="B17" s="36"/>
      <c r="C17" s="192" t="str">
        <f>IF(B17="","",(IF($E$5="C",(VLOOKUP(B17,'C'!$A$1:$J$500,2,FALSE)),(VLOOKUP(B17,B!$A$1:$J$500,2,FALSE)))))</f>
        <v/>
      </c>
      <c r="D17" s="193"/>
      <c r="E17" s="193"/>
      <c r="F17" s="193"/>
      <c r="G17" s="193"/>
      <c r="H17" s="193"/>
      <c r="I17" s="194"/>
      <c r="J17" s="155" t="str">
        <f>IF($B17="","",(IF($E$5="C",(VLOOKUP($B17,'C'!$A$1:$J$500,3,FALSE)),(VLOOKUP($B17,B!$A$1:$J$500,3,FALSE)))))</f>
        <v/>
      </c>
      <c r="K17" s="157"/>
      <c r="L17" s="15" t="str">
        <f>IF($B17="","",(IF($E$5="C",(VLOOKUP($B17,'C'!$A$1:$J$500,4,FALSE)),(VLOOKUP($B17,B!$A$1:$J$500,4,FALSE)))))</f>
        <v/>
      </c>
      <c r="M17" s="46" t="s">
        <v>20</v>
      </c>
      <c r="N17" s="21" t="str">
        <f>IF($B17="","",(IF($E$5="C",(VLOOKUP($B17,'C'!$A$1:$J$500,5,FALSE)),(VLOOKUP($B17,B!$A$1:$J$500,5,FALSE)))))</f>
        <v/>
      </c>
    </row>
    <row r="18" spans="1:14" ht="18.75" x14ac:dyDescent="0.25">
      <c r="A18" s="14">
        <v>6</v>
      </c>
      <c r="B18" s="36"/>
      <c r="C18" s="192" t="str">
        <f>IF(B18="","",(IF($E$5="C",(VLOOKUP(B18,'C'!$A$1:$J$500,2,FALSE)),(VLOOKUP(B18,B!$A$1:$J$500,2,FALSE)))))</f>
        <v/>
      </c>
      <c r="D18" s="193"/>
      <c r="E18" s="193"/>
      <c r="F18" s="193"/>
      <c r="G18" s="193"/>
      <c r="H18" s="193"/>
      <c r="I18" s="194"/>
      <c r="J18" s="155" t="str">
        <f>IF($B18="","",(IF($E$5="C",(VLOOKUP($B18,'C'!$A$1:$J$500,3,FALSE)),(VLOOKUP($B18,B!$A$1:$J$500,3,FALSE)))))</f>
        <v/>
      </c>
      <c r="K18" s="157"/>
      <c r="L18" s="15" t="str">
        <f>IF($B18="","",(IF($E$5="C",(VLOOKUP($B18,'C'!$A$1:$J$500,4,FALSE)),(VLOOKUP($B18,B!$A$1:$J$500,4,FALSE)))))</f>
        <v/>
      </c>
      <c r="M18" s="46" t="s">
        <v>20</v>
      </c>
      <c r="N18" s="21" t="str">
        <f>IF($B18="","",(IF($E$5="C",(VLOOKUP($B18,'C'!$A$1:$J$500,5,FALSE)),(VLOOKUP($B18,B!$A$1:$J$500,5,FALSE)))))</f>
        <v/>
      </c>
    </row>
    <row r="19" spans="1:14" ht="18.75" x14ac:dyDescent="0.25">
      <c r="A19" s="14">
        <v>7</v>
      </c>
      <c r="B19" s="36"/>
      <c r="C19" s="192" t="str">
        <f>IF(B19="","",(IF($E$5="C",(VLOOKUP(B19,'C'!$A$1:$J$500,2,FALSE)),(VLOOKUP(B19,B!$A$1:$J$500,2,FALSE)))))</f>
        <v/>
      </c>
      <c r="D19" s="193"/>
      <c r="E19" s="193"/>
      <c r="F19" s="193"/>
      <c r="G19" s="193"/>
      <c r="H19" s="193"/>
      <c r="I19" s="194"/>
      <c r="J19" s="155" t="str">
        <f>IF($B19="","",(IF($E$5="C",(VLOOKUP($B19,'C'!$A$1:$J$500,3,FALSE)),(VLOOKUP($B19,B!$A$1:$J$500,3,FALSE)))))</f>
        <v/>
      </c>
      <c r="K19" s="157"/>
      <c r="L19" s="15" t="str">
        <f>IF($B19="","",(IF($E$5="C",(VLOOKUP($B19,'C'!$A$1:$J$500,4,FALSE)),(VLOOKUP($B19,B!$A$1:$J$500,4,FALSE)))))</f>
        <v/>
      </c>
      <c r="M19" s="46" t="s">
        <v>20</v>
      </c>
      <c r="N19" s="21" t="str">
        <f>IF($B19="","",(IF($E$5="C",(VLOOKUP($B19,'C'!$A$1:$J$500,5,FALSE)),(VLOOKUP($B19,B!$A$1:$J$500,5,FALSE)))))</f>
        <v/>
      </c>
    </row>
    <row r="20" spans="1:14" ht="19.5" thickBot="1" x14ac:dyDescent="0.3">
      <c r="A20" s="16">
        <v>8</v>
      </c>
      <c r="B20" s="37"/>
      <c r="C20" s="204" t="str">
        <f>IF(B20="","",(IF($E$5="C",(VLOOKUP(B20,'C'!$A$1:$J$500,2,FALSE)),(VLOOKUP(B20,B!$A$1:$J$500,2,FALSE)))))</f>
        <v/>
      </c>
      <c r="D20" s="205"/>
      <c r="E20" s="205"/>
      <c r="F20" s="205"/>
      <c r="G20" s="205"/>
      <c r="H20" s="205"/>
      <c r="I20" s="206"/>
      <c r="J20" s="207" t="str">
        <f>IF($B20="","",(IF($E$5="C",(VLOOKUP($B20,'C'!$A$1:$J$500,3,FALSE)),(VLOOKUP($B20,B!$A$1:$J$500,3,FALSE)))))</f>
        <v/>
      </c>
      <c r="K20" s="208"/>
      <c r="L20" s="15" t="str">
        <f>IF($B20="","",(IF($E$5="C",(VLOOKUP($B20,'C'!$A$1:$J$500,4,FALSE)),(VLOOKUP($B20,B!$A$1:$J$500,4,FALSE)))))</f>
        <v/>
      </c>
      <c r="M20" s="47" t="s">
        <v>20</v>
      </c>
      <c r="N20" s="21" t="str">
        <f>IF($B20="","",(IF($E$5="C",(VLOOKUP($B20,'C'!$A$1:$J$500,5,FALSE)),(VLOOKUP($B20,B!$A$1:$J$500,5,FALSE)))))</f>
        <v/>
      </c>
    </row>
    <row r="21" spans="1:14" ht="15.75" thickBot="1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11.25" customHeight="1" thickBot="1" x14ac:dyDescent="0.25">
      <c r="A22" s="146" t="s">
        <v>17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8"/>
    </row>
    <row r="23" spans="1:14" x14ac:dyDescent="0.2">
      <c r="A23" s="152" t="s">
        <v>845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14" ht="15.75" thickBot="1" x14ac:dyDescent="0.2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</row>
    <row r="25" spans="1:14" x14ac:dyDescent="0.2">
      <c r="A25" s="209" t="s">
        <v>816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1"/>
    </row>
    <row r="26" spans="1:14" x14ac:dyDescent="0.2">
      <c r="A26" s="212" t="s">
        <v>817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4"/>
    </row>
    <row r="27" spans="1:14" ht="22.9" customHeight="1" x14ac:dyDescent="0.4">
      <c r="A27" s="215" t="s">
        <v>847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7"/>
    </row>
    <row r="28" spans="1:14" ht="13.9" customHeight="1" x14ac:dyDescent="0.2">
      <c r="A28" s="218" t="s">
        <v>823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20"/>
    </row>
    <row r="29" spans="1:14" ht="15.75" thickBot="1" x14ac:dyDescent="0.25">
      <c r="A29" s="221" t="s">
        <v>820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3"/>
    </row>
    <row r="30" spans="1:14" ht="15.75" thickBot="1" x14ac:dyDescent="0.25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5"/>
    </row>
    <row r="31" spans="1:14" x14ac:dyDescent="0.2">
      <c r="A31" s="131" t="s">
        <v>18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</row>
    <row r="32" spans="1:14" ht="15.75" thickBot="1" x14ac:dyDescent="0.25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6"/>
    </row>
  </sheetData>
  <sheetProtection algorithmName="SHA-512" hashValue="6rT/Sc8dCdYlcf0IVP65o0vhapAGHMzQDPx3paMnBSA9GILg+5I1pv/0aOToKHfygf1gExL57uLfyaZTBYQwMw==" saltValue="8/yMaMuoFiANMZO1nKQNsA==" spinCount="100000" sheet="1" objects="1" scenarios="1"/>
  <mergeCells count="59">
    <mergeCell ref="A28:N28"/>
    <mergeCell ref="A29:N29"/>
    <mergeCell ref="A30:N30"/>
    <mergeCell ref="A23:N24"/>
    <mergeCell ref="A31:N32"/>
    <mergeCell ref="A21:N21"/>
    <mergeCell ref="A22:N22"/>
    <mergeCell ref="A25:N25"/>
    <mergeCell ref="A26:N26"/>
    <mergeCell ref="A27:N27"/>
    <mergeCell ref="C18:I18"/>
    <mergeCell ref="J18:K18"/>
    <mergeCell ref="C19:I19"/>
    <mergeCell ref="J19:K19"/>
    <mergeCell ref="C20:I20"/>
    <mergeCell ref="J20:K20"/>
    <mergeCell ref="C15:I15"/>
    <mergeCell ref="J15:K15"/>
    <mergeCell ref="C16:I16"/>
    <mergeCell ref="J16:K16"/>
    <mergeCell ref="C17:I17"/>
    <mergeCell ref="J17:K17"/>
    <mergeCell ref="C14:I14"/>
    <mergeCell ref="J14:K14"/>
    <mergeCell ref="A9:A10"/>
    <mergeCell ref="B9:D10"/>
    <mergeCell ref="E9:J9"/>
    <mergeCell ref="K9:N9"/>
    <mergeCell ref="E10:J10"/>
    <mergeCell ref="K10:N10"/>
    <mergeCell ref="A11:N11"/>
    <mergeCell ref="C12:I12"/>
    <mergeCell ref="J12:K12"/>
    <mergeCell ref="C13:I13"/>
    <mergeCell ref="J13:K13"/>
    <mergeCell ref="B5:D5"/>
    <mergeCell ref="E5:I8"/>
    <mergeCell ref="K5:L5"/>
    <mergeCell ref="M5:N5"/>
    <mergeCell ref="B6:D6"/>
    <mergeCell ref="J6:N6"/>
    <mergeCell ref="B7:D7"/>
    <mergeCell ref="J7:N8"/>
    <mergeCell ref="B8:D8"/>
    <mergeCell ref="B4:D4"/>
    <mergeCell ref="F4:I4"/>
    <mergeCell ref="J4:N4"/>
    <mergeCell ref="A1:F1"/>
    <mergeCell ref="G1:H1"/>
    <mergeCell ref="I1:N1"/>
    <mergeCell ref="B2:D2"/>
    <mergeCell ref="F2:I2"/>
    <mergeCell ref="J2:K2"/>
    <mergeCell ref="L2:N2"/>
    <mergeCell ref="B3:D3"/>
    <mergeCell ref="F3:G3"/>
    <mergeCell ref="H3:I3"/>
    <mergeCell ref="J3:K3"/>
    <mergeCell ref="L3:N3"/>
  </mergeCells>
  <dataValidations count="4">
    <dataValidation type="list" allowBlank="1" showInputMessage="1" showErrorMessage="1" sqref="E5:I8" xr:uid="{379A7A8D-0C43-4311-A0A4-7E89C66A36AA}">
      <formula1>$T$2:$T$4</formula1>
    </dataValidation>
    <dataValidation type="list" allowBlank="1" showInputMessage="1" showErrorMessage="1" sqref="M5:N5" xr:uid="{34BA4FA3-B191-4835-81B0-A938943BAA82}">
      <formula1>$Q$2:$Q$9</formula1>
    </dataValidation>
    <dataValidation type="list" allowBlank="1" showInputMessage="1" showErrorMessage="1" sqref="M13:M20" xr:uid="{EBB5A58B-E8F0-443B-BFA3-0AA553C41A76}">
      <formula1>$R$2:$R$4</formula1>
    </dataValidation>
    <dataValidation type="list" allowBlank="1" showInputMessage="1" showErrorMessage="1" sqref="L2:N3" xr:uid="{C0F59FDF-3226-452E-8429-5D54DDB5F8D4}">
      <formula1>$P$2:$P$7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F2739-DAFA-4AD4-AF40-E035CCC285AD}">
  <dimension ref="A1:T32"/>
  <sheetViews>
    <sheetView workbookViewId="0">
      <selection activeCell="E5" sqref="E5:I8"/>
    </sheetView>
  </sheetViews>
  <sheetFormatPr defaultColWidth="12.77734375" defaultRowHeight="15" x14ac:dyDescent="0.2"/>
  <cols>
    <col min="1" max="1" width="14.2578125" style="9" customWidth="1"/>
    <col min="2" max="2" width="12.77734375" style="9"/>
    <col min="3" max="3" width="7.26171875" style="9" customWidth="1"/>
    <col min="4" max="4" width="3.765625" style="9" customWidth="1"/>
    <col min="5" max="5" width="12.77734375" style="9"/>
    <col min="6" max="6" width="5.6484375" style="9" customWidth="1"/>
    <col min="7" max="7" width="11.56640625" style="9" customWidth="1"/>
    <col min="8" max="8" width="7.6640625" style="9" customWidth="1"/>
    <col min="9" max="9" width="9.14453125" style="9" customWidth="1"/>
    <col min="10" max="10" width="12.77734375" style="9"/>
    <col min="11" max="11" width="5.78125" style="9" customWidth="1"/>
    <col min="12" max="13" width="12.77734375" style="9"/>
    <col min="14" max="14" width="11.1640625" style="9" customWidth="1"/>
    <col min="15" max="22" width="0" style="9" hidden="1" customWidth="1"/>
    <col min="23" max="16384" width="12.77734375" style="9"/>
  </cols>
  <sheetData>
    <row r="1" spans="1:20" ht="19.5" thickBot="1" x14ac:dyDescent="0.3">
      <c r="A1" s="50" t="s">
        <v>0</v>
      </c>
      <c r="B1" s="51"/>
      <c r="C1" s="51"/>
      <c r="D1" s="51"/>
      <c r="E1" s="51"/>
      <c r="F1" s="52"/>
      <c r="G1" s="55" t="s">
        <v>815</v>
      </c>
      <c r="H1" s="56"/>
      <c r="I1" s="53" t="s">
        <v>846</v>
      </c>
      <c r="J1" s="51"/>
      <c r="K1" s="51"/>
      <c r="L1" s="51"/>
      <c r="M1" s="51"/>
      <c r="N1" s="54"/>
    </row>
    <row r="2" spans="1:20" ht="15" customHeight="1" thickBot="1" x14ac:dyDescent="0.3">
      <c r="A2" s="48" t="s">
        <v>844</v>
      </c>
      <c r="B2" s="63">
        <f>'team 1'!B2:D2</f>
        <v>0</v>
      </c>
      <c r="C2" s="64"/>
      <c r="D2" s="65"/>
      <c r="E2" s="49" t="s">
        <v>1</v>
      </c>
      <c r="F2" s="93" t="e">
        <f>B3</f>
        <v>#N/A</v>
      </c>
      <c r="G2" s="94"/>
      <c r="H2" s="94"/>
      <c r="I2" s="95"/>
      <c r="J2" s="61" t="s">
        <v>8</v>
      </c>
      <c r="K2" s="117"/>
      <c r="L2" s="73" t="s">
        <v>20</v>
      </c>
      <c r="M2" s="74"/>
      <c r="N2" s="75"/>
      <c r="P2" s="10" t="s">
        <v>20</v>
      </c>
      <c r="Q2" s="10" t="s">
        <v>20</v>
      </c>
      <c r="R2" s="10" t="s">
        <v>20</v>
      </c>
      <c r="T2" s="18" t="s">
        <v>288</v>
      </c>
    </row>
    <row r="3" spans="1:20" ht="15" customHeight="1" thickBot="1" x14ac:dyDescent="0.3">
      <c r="A3" s="11" t="s">
        <v>1</v>
      </c>
      <c r="B3" s="66" t="e">
        <f>IF(B2="","",VLOOKUP($B$2,D!$A$2:$H$48,2,FALSE))</f>
        <v>#N/A</v>
      </c>
      <c r="C3" s="66"/>
      <c r="D3" s="66"/>
      <c r="E3" s="12" t="s">
        <v>6</v>
      </c>
      <c r="F3" s="99"/>
      <c r="G3" s="100"/>
      <c r="H3" s="110"/>
      <c r="I3" s="110"/>
      <c r="J3" s="61" t="s">
        <v>19</v>
      </c>
      <c r="K3" s="62"/>
      <c r="L3" s="70" t="s">
        <v>20</v>
      </c>
      <c r="M3" s="71"/>
      <c r="N3" s="72"/>
      <c r="P3" s="9" t="s">
        <v>21</v>
      </c>
      <c r="Q3" s="9" t="s">
        <v>25</v>
      </c>
      <c r="R3" s="9" t="s">
        <v>275</v>
      </c>
      <c r="T3" s="19" t="s">
        <v>286</v>
      </c>
    </row>
    <row r="4" spans="1:20" ht="15.75" customHeight="1" thickBot="1" x14ac:dyDescent="0.35">
      <c r="A4" s="11" t="s">
        <v>2</v>
      </c>
      <c r="B4" s="67" t="e">
        <f>IF(B3="","",VLOOKUP($B$2,D!$A$2:$H$48,3,FALSE))</f>
        <v>#N/A</v>
      </c>
      <c r="C4" s="67"/>
      <c r="D4" s="67"/>
      <c r="E4" s="13" t="s">
        <v>5</v>
      </c>
      <c r="F4" s="96"/>
      <c r="G4" s="97"/>
      <c r="H4" s="97"/>
      <c r="I4" s="98"/>
      <c r="J4" s="121"/>
      <c r="K4" s="122"/>
      <c r="L4" s="122"/>
      <c r="M4" s="123"/>
      <c r="N4" s="124"/>
      <c r="P4" s="9" t="s">
        <v>22</v>
      </c>
      <c r="Q4" s="9" t="s">
        <v>26</v>
      </c>
      <c r="R4" s="9" t="s">
        <v>276</v>
      </c>
      <c r="T4" s="19" t="s">
        <v>287</v>
      </c>
    </row>
    <row r="5" spans="1:20" ht="15" customHeight="1" thickBot="1" x14ac:dyDescent="0.3">
      <c r="A5" s="11" t="s">
        <v>4</v>
      </c>
      <c r="B5" s="67" t="e">
        <f>IF(B4="","",VLOOKUP($B$2,D!$A$2:$H$48,4,FALSE))</f>
        <v>#N/A</v>
      </c>
      <c r="C5" s="67"/>
      <c r="D5" s="67"/>
      <c r="E5" s="175" t="s">
        <v>288</v>
      </c>
      <c r="F5" s="176"/>
      <c r="G5" s="176"/>
      <c r="H5" s="176"/>
      <c r="I5" s="177"/>
      <c r="K5" s="125" t="s">
        <v>7</v>
      </c>
      <c r="L5" s="126"/>
      <c r="M5" s="76" t="s">
        <v>20</v>
      </c>
      <c r="N5" s="77"/>
      <c r="P5" s="9" t="s">
        <v>23</v>
      </c>
      <c r="Q5" s="9" t="s">
        <v>28</v>
      </c>
    </row>
    <row r="6" spans="1:20" ht="15" customHeight="1" x14ac:dyDescent="0.2">
      <c r="A6" s="11" t="s">
        <v>284</v>
      </c>
      <c r="B6" s="67" t="e">
        <f>IF(B5="","",VLOOKUP($B$2,D!$A$2:$H$48,5,FALSE))</f>
        <v>#N/A</v>
      </c>
      <c r="C6" s="67"/>
      <c r="D6" s="67"/>
      <c r="E6" s="178"/>
      <c r="F6" s="179"/>
      <c r="G6" s="179"/>
      <c r="H6" s="179"/>
      <c r="I6" s="180"/>
      <c r="J6" s="118"/>
      <c r="K6" s="118"/>
      <c r="L6" s="118"/>
      <c r="M6" s="119"/>
      <c r="N6" s="120"/>
      <c r="P6" s="9" t="s">
        <v>24</v>
      </c>
      <c r="Q6" s="9" t="s">
        <v>27</v>
      </c>
    </row>
    <row r="7" spans="1:20" ht="15" customHeight="1" x14ac:dyDescent="0.2">
      <c r="A7" s="11" t="s">
        <v>3</v>
      </c>
      <c r="B7" s="67" t="e">
        <f>IF(B5="","",VLOOKUP($B$2,D!$A$2:$H$48,6,FALSE))</f>
        <v>#N/A</v>
      </c>
      <c r="C7" s="67"/>
      <c r="D7" s="67"/>
      <c r="E7" s="178"/>
      <c r="F7" s="179"/>
      <c r="G7" s="179"/>
      <c r="H7" s="179"/>
      <c r="I7" s="180"/>
      <c r="J7" s="57"/>
      <c r="K7" s="57"/>
      <c r="L7" s="57"/>
      <c r="M7" s="57"/>
      <c r="N7" s="58"/>
      <c r="Q7" s="9" t="s">
        <v>31</v>
      </c>
    </row>
    <row r="8" spans="1:20" ht="15.75" customHeight="1" thickBot="1" x14ac:dyDescent="0.25">
      <c r="A8" s="11" t="s">
        <v>285</v>
      </c>
      <c r="B8" s="86" t="e">
        <f>IF(B6="","",VLOOKUP($B$2,D!$A$2:$H$48,7,FALSE))</f>
        <v>#N/A</v>
      </c>
      <c r="C8" s="86"/>
      <c r="D8" s="86"/>
      <c r="E8" s="181"/>
      <c r="F8" s="182"/>
      <c r="G8" s="182"/>
      <c r="H8" s="182"/>
      <c r="I8" s="183"/>
      <c r="J8" s="59"/>
      <c r="K8" s="59"/>
      <c r="L8" s="59"/>
      <c r="M8" s="59"/>
      <c r="N8" s="60"/>
      <c r="Q8" s="9" t="s">
        <v>29</v>
      </c>
    </row>
    <row r="9" spans="1:20" ht="15.75" thickBot="1" x14ac:dyDescent="0.25">
      <c r="A9" s="87" t="s">
        <v>16</v>
      </c>
      <c r="B9" s="89" t="e">
        <f>IF(B7="","",VLOOKUP($B$2,D!$A$2:$H$48,8,FALSE))</f>
        <v>#N/A</v>
      </c>
      <c r="C9" s="90"/>
      <c r="D9" s="90"/>
      <c r="E9" s="111" t="s">
        <v>9</v>
      </c>
      <c r="F9" s="112"/>
      <c r="G9" s="112"/>
      <c r="H9" s="112"/>
      <c r="I9" s="112"/>
      <c r="J9" s="113"/>
      <c r="K9" s="78"/>
      <c r="L9" s="64"/>
      <c r="M9" s="64"/>
      <c r="N9" s="65"/>
      <c r="Q9" s="9" t="s">
        <v>30</v>
      </c>
    </row>
    <row r="10" spans="1:20" ht="15.75" thickBot="1" x14ac:dyDescent="0.25">
      <c r="A10" s="88"/>
      <c r="B10" s="91"/>
      <c r="C10" s="92"/>
      <c r="D10" s="92"/>
      <c r="E10" s="114" t="s">
        <v>10</v>
      </c>
      <c r="F10" s="115"/>
      <c r="G10" s="115"/>
      <c r="H10" s="115"/>
      <c r="I10" s="115"/>
      <c r="J10" s="116"/>
      <c r="K10" s="63"/>
      <c r="L10" s="64"/>
      <c r="M10" s="64"/>
      <c r="N10" s="65"/>
    </row>
    <row r="11" spans="1:20" ht="14.25" customHeight="1" thickBot="1" x14ac:dyDescent="0.25">
      <c r="A11" s="79" t="s">
        <v>11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</row>
    <row r="12" spans="1:20" ht="35.25" customHeight="1" x14ac:dyDescent="0.2">
      <c r="A12" s="38"/>
      <c r="B12" s="39" t="s">
        <v>12</v>
      </c>
      <c r="C12" s="83" t="s">
        <v>15</v>
      </c>
      <c r="D12" s="84"/>
      <c r="E12" s="84"/>
      <c r="F12" s="84"/>
      <c r="G12" s="84"/>
      <c r="H12" s="84"/>
      <c r="I12" s="85"/>
      <c r="J12" s="82" t="s">
        <v>822</v>
      </c>
      <c r="K12" s="82"/>
      <c r="L12" s="40" t="s">
        <v>821</v>
      </c>
      <c r="M12" s="41" t="s">
        <v>14</v>
      </c>
      <c r="N12" s="42" t="s">
        <v>13</v>
      </c>
    </row>
    <row r="13" spans="1:20" ht="18.75" x14ac:dyDescent="0.25">
      <c r="A13" s="14">
        <v>1</v>
      </c>
      <c r="B13" s="36"/>
      <c r="C13" s="69" t="str">
        <f>IF(B13="","",(IF($E$5="C",(VLOOKUP(B13,'C'!$A$1:$J$500,2,FALSE)),(VLOOKUP(B13,B!$A$1:$J$500,2,FALSE)))))</f>
        <v/>
      </c>
      <c r="D13" s="69"/>
      <c r="E13" s="69"/>
      <c r="F13" s="69"/>
      <c r="G13" s="69"/>
      <c r="H13" s="69"/>
      <c r="I13" s="69"/>
      <c r="J13" s="67" t="str">
        <f>IF($B13="","",(IF($E$5="C",(VLOOKUP($B13,'C'!$A$1:$J$500,3,FALSE)),(VLOOKUP($B13,B!$A$1:$J$500,3,FALSE)))))</f>
        <v/>
      </c>
      <c r="K13" s="67"/>
      <c r="L13" s="15" t="str">
        <f>IF($B13="","",(IF($E$5="C",(VLOOKUP($B13,'C'!$A$1:$J$500,4,FALSE)),(VLOOKUP($B13,B!$A$1:$J$500,4,FALSE)))))</f>
        <v/>
      </c>
      <c r="M13" s="46" t="s">
        <v>20</v>
      </c>
      <c r="N13" s="21" t="str">
        <f>IF($B13="","",(IF($E$5="C",(VLOOKUP($B13,'C'!$A$1:$J$500,5,FALSE)),(VLOOKUP($B13,B!$A$1:$J$500,5,FALSE)))))</f>
        <v/>
      </c>
    </row>
    <row r="14" spans="1:20" ht="18.75" x14ac:dyDescent="0.25">
      <c r="A14" s="14">
        <v>2</v>
      </c>
      <c r="B14" s="36"/>
      <c r="C14" s="69" t="str">
        <f>IF(B14="","",(IF($E$5="C",(VLOOKUP(B14,'C'!$A$1:$J$500,2,FALSE)),(VLOOKUP(B14,B!$A$1:$J$500,2,FALSE)))))</f>
        <v/>
      </c>
      <c r="D14" s="69"/>
      <c r="E14" s="69"/>
      <c r="F14" s="69"/>
      <c r="G14" s="69"/>
      <c r="H14" s="69"/>
      <c r="I14" s="69"/>
      <c r="J14" s="67" t="str">
        <f>IF($B14="","",(IF($E$5="C",(VLOOKUP($B14,'C'!$A$1:$J$500,3,FALSE)),(VLOOKUP($B14,B!$A$1:$J$500,3,FALSE)))))</f>
        <v/>
      </c>
      <c r="K14" s="67"/>
      <c r="L14" s="15" t="str">
        <f>IF($B14="","",(IF($E$5="C",(VLOOKUP($B14,'C'!$A$1:$J$500,4,FALSE)),(VLOOKUP($B14,B!$A$1:$J$500,4,FALSE)))))</f>
        <v/>
      </c>
      <c r="M14" s="46" t="s">
        <v>20</v>
      </c>
      <c r="N14" s="21" t="str">
        <f>IF($B14="","",(IF($E$5="C",(VLOOKUP($B14,'C'!$A$1:$J$500,5,FALSE)),(VLOOKUP($B14,B!$A$1:$J$500,5,FALSE)))))</f>
        <v/>
      </c>
    </row>
    <row r="15" spans="1:20" ht="18.75" x14ac:dyDescent="0.25">
      <c r="A15" s="14">
        <v>3</v>
      </c>
      <c r="B15" s="36"/>
      <c r="C15" s="69" t="str">
        <f>IF(B15="","",(IF($E$5="C",(VLOOKUP(B15,'C'!$A$1:$J$500,2,FALSE)),(VLOOKUP(B15,B!$A$1:$J$500,2,FALSE)))))</f>
        <v/>
      </c>
      <c r="D15" s="69"/>
      <c r="E15" s="69"/>
      <c r="F15" s="69"/>
      <c r="G15" s="69"/>
      <c r="H15" s="69"/>
      <c r="I15" s="69"/>
      <c r="J15" s="67" t="str">
        <f>IF($B15="","",(IF($E$5="C",(VLOOKUP($B15,'C'!$A$1:$J$500,3,FALSE)),(VLOOKUP($B15,B!$A$1:$J$500,3,FALSE)))))</f>
        <v/>
      </c>
      <c r="K15" s="67"/>
      <c r="L15" s="15" t="str">
        <f>IF($B15="","",(IF($E$5="C",(VLOOKUP($B15,'C'!$A$1:$J$500,4,FALSE)),(VLOOKUP($B15,B!$A$1:$J$500,4,FALSE)))))</f>
        <v/>
      </c>
      <c r="M15" s="46" t="s">
        <v>20</v>
      </c>
      <c r="N15" s="21" t="str">
        <f>IF($B15="","",(IF($E$5="C",(VLOOKUP($B15,'C'!$A$1:$J$500,5,FALSE)),(VLOOKUP($B15,B!$A$1:$J$500,5,FALSE)))))</f>
        <v/>
      </c>
    </row>
    <row r="16" spans="1:20" ht="18.75" x14ac:dyDescent="0.25">
      <c r="A16" s="14">
        <v>4</v>
      </c>
      <c r="B16" s="36"/>
      <c r="C16" s="69" t="str">
        <f>IF(B16="","",(IF($E$5="C",(VLOOKUP(B16,'C'!$A$1:$J$500,2,FALSE)),(VLOOKUP(B16,B!$A$1:$J$500,2,FALSE)))))</f>
        <v/>
      </c>
      <c r="D16" s="69"/>
      <c r="E16" s="69"/>
      <c r="F16" s="69"/>
      <c r="G16" s="69"/>
      <c r="H16" s="69"/>
      <c r="I16" s="69"/>
      <c r="J16" s="67" t="str">
        <f>IF($B16="","",(IF($E$5="C",(VLOOKUP($B16,'C'!$A$1:$J$500,3,FALSE)),(VLOOKUP($B16,B!$A$1:$J$500,3,FALSE)))))</f>
        <v/>
      </c>
      <c r="K16" s="67"/>
      <c r="L16" s="15" t="str">
        <f>IF($B16="","",(IF($E$5="C",(VLOOKUP($B16,'C'!$A$1:$J$500,4,FALSE)),(VLOOKUP($B16,B!$A$1:$J$500,4,FALSE)))))</f>
        <v/>
      </c>
      <c r="M16" s="46" t="s">
        <v>20</v>
      </c>
      <c r="N16" s="21" t="str">
        <f>IF($B16="","",(IF($E$5="C",(VLOOKUP($B16,'C'!$A$1:$J$500,5,FALSE)),(VLOOKUP($B16,B!$A$1:$J$500,5,FALSE)))))</f>
        <v/>
      </c>
    </row>
    <row r="17" spans="1:14" ht="18.75" x14ac:dyDescent="0.25">
      <c r="A17" s="14">
        <v>5</v>
      </c>
      <c r="B17" s="36"/>
      <c r="C17" s="69" t="str">
        <f>IF(B17="","",(IF($E$5="C",(VLOOKUP(B17,'C'!$A$1:$J$500,2,FALSE)),(VLOOKUP(B17,B!$A$1:$J$500,2,FALSE)))))</f>
        <v/>
      </c>
      <c r="D17" s="69"/>
      <c r="E17" s="69"/>
      <c r="F17" s="69"/>
      <c r="G17" s="69"/>
      <c r="H17" s="69"/>
      <c r="I17" s="69"/>
      <c r="J17" s="67" t="str">
        <f>IF($B17="","",(IF($E$5="C",(VLOOKUP($B17,'C'!$A$1:$J$500,3,FALSE)),(VLOOKUP($B17,B!$A$1:$J$500,3,FALSE)))))</f>
        <v/>
      </c>
      <c r="K17" s="67"/>
      <c r="L17" s="15" t="str">
        <f>IF($B17="","",(IF($E$5="C",(VLOOKUP($B17,'C'!$A$1:$J$500,4,FALSE)),(VLOOKUP($B17,B!$A$1:$J$500,4,FALSE)))))</f>
        <v/>
      </c>
      <c r="M17" s="46" t="s">
        <v>20</v>
      </c>
      <c r="N17" s="21" t="str">
        <f>IF($B17="","",(IF($E$5="C",(VLOOKUP($B17,'C'!$A$1:$J$500,5,FALSE)),(VLOOKUP($B17,B!$A$1:$J$500,5,FALSE)))))</f>
        <v/>
      </c>
    </row>
    <row r="18" spans="1:14" ht="18.75" x14ac:dyDescent="0.25">
      <c r="A18" s="14">
        <v>6</v>
      </c>
      <c r="B18" s="36"/>
      <c r="C18" s="69" t="str">
        <f>IF(B18="","",(IF($E$5="C",(VLOOKUP(B18,'C'!$A$1:$J$500,2,FALSE)),(VLOOKUP(B18,B!$A$1:$J$500,2,FALSE)))))</f>
        <v/>
      </c>
      <c r="D18" s="69"/>
      <c r="E18" s="69"/>
      <c r="F18" s="69"/>
      <c r="G18" s="69"/>
      <c r="H18" s="69"/>
      <c r="I18" s="69"/>
      <c r="J18" s="67" t="str">
        <f>IF($B18="","",(IF($E$5="C",(VLOOKUP($B18,'C'!$A$1:$J$500,3,FALSE)),(VLOOKUP($B18,B!$A$1:$J$500,3,FALSE)))))</f>
        <v/>
      </c>
      <c r="K18" s="67"/>
      <c r="L18" s="15" t="str">
        <f>IF($B18="","",(IF($E$5="C",(VLOOKUP($B18,'C'!$A$1:$J$500,4,FALSE)),(VLOOKUP($B18,B!$A$1:$J$500,4,FALSE)))))</f>
        <v/>
      </c>
      <c r="M18" s="46" t="s">
        <v>20</v>
      </c>
      <c r="N18" s="21" t="str">
        <f>IF($B18="","",(IF($E$5="C",(VLOOKUP($B18,'C'!$A$1:$J$500,5,FALSE)),(VLOOKUP($B18,B!$A$1:$J$500,5,FALSE)))))</f>
        <v/>
      </c>
    </row>
    <row r="19" spans="1:14" ht="18.75" x14ac:dyDescent="0.25">
      <c r="A19" s="14">
        <v>7</v>
      </c>
      <c r="B19" s="36"/>
      <c r="C19" s="69" t="str">
        <f>IF(B19="","",(IF($E$5="C",(VLOOKUP(B19,'C'!$A$1:$J$500,2,FALSE)),(VLOOKUP(B19,B!$A$1:$J$500,2,FALSE)))))</f>
        <v/>
      </c>
      <c r="D19" s="69"/>
      <c r="E19" s="69"/>
      <c r="F19" s="69"/>
      <c r="G19" s="69"/>
      <c r="H19" s="69"/>
      <c r="I19" s="69"/>
      <c r="J19" s="67" t="str">
        <f>IF($B19="","",(IF($E$5="C",(VLOOKUP($B19,'C'!$A$1:$J$500,3,FALSE)),(VLOOKUP($B19,B!$A$1:$J$500,3,FALSE)))))</f>
        <v/>
      </c>
      <c r="K19" s="67"/>
      <c r="L19" s="15" t="str">
        <f>IF($B19="","",(IF($E$5="C",(VLOOKUP($B19,'C'!$A$1:$J$500,4,FALSE)),(VLOOKUP($B19,B!$A$1:$J$500,4,FALSE)))))</f>
        <v/>
      </c>
      <c r="M19" s="46" t="s">
        <v>20</v>
      </c>
      <c r="N19" s="21" t="str">
        <f>IF($B19="","",(IF($E$5="C",(VLOOKUP($B19,'C'!$A$1:$J$500,5,FALSE)),(VLOOKUP($B19,B!$A$1:$J$500,5,FALSE)))))</f>
        <v/>
      </c>
    </row>
    <row r="20" spans="1:14" ht="19.5" thickBot="1" x14ac:dyDescent="0.3">
      <c r="A20" s="16">
        <v>8</v>
      </c>
      <c r="B20" s="37"/>
      <c r="C20" s="68" t="str">
        <f>IF(B20="","",(IF($E$5="C",(VLOOKUP(B20,'C'!$A$1:$J$500,2,FALSE)),(VLOOKUP(B20,B!$A$1:$J$500,2,FALSE)))))</f>
        <v/>
      </c>
      <c r="D20" s="68"/>
      <c r="E20" s="68"/>
      <c r="F20" s="68"/>
      <c r="G20" s="68"/>
      <c r="H20" s="68"/>
      <c r="I20" s="68"/>
      <c r="J20" s="67" t="str">
        <f>IF($B20="","",(IF($E$5="C",(VLOOKUP($B20,'C'!$A$1:$J$500,3,FALSE)),(VLOOKUP($B20,B!$A$1:$J$500,3,FALSE)))))</f>
        <v/>
      </c>
      <c r="K20" s="67"/>
      <c r="L20" s="15" t="str">
        <f>IF($B20="","",(IF($E$5="C",(VLOOKUP($B20,'C'!$A$1:$J$500,4,FALSE)),(VLOOKUP($B20,B!$A$1:$J$500,4,FALSE)))))</f>
        <v/>
      </c>
      <c r="M20" s="47" t="s">
        <v>20</v>
      </c>
      <c r="N20" s="21" t="str">
        <f>IF($B20="","",(IF($E$5="C",(VLOOKUP($B20,'C'!$A$1:$J$500,5,FALSE)),(VLOOKUP($B20,B!$A$1:$J$500,5,FALSE)))))</f>
        <v/>
      </c>
    </row>
    <row r="21" spans="1:14" ht="15.75" thickBot="1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11.25" customHeight="1" thickBot="1" x14ac:dyDescent="0.25">
      <c r="A22" s="146" t="s">
        <v>17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8"/>
    </row>
    <row r="23" spans="1:14" x14ac:dyDescent="0.2">
      <c r="A23" s="152" t="s">
        <v>845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</row>
    <row r="24" spans="1:14" ht="15.75" thickBot="1" x14ac:dyDescent="0.25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4" x14ac:dyDescent="0.2">
      <c r="A25" s="209" t="s">
        <v>816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1"/>
    </row>
    <row r="26" spans="1:14" x14ac:dyDescent="0.2">
      <c r="A26" s="212" t="s">
        <v>817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4"/>
    </row>
    <row r="27" spans="1:14" ht="22.9" customHeight="1" x14ac:dyDescent="0.4">
      <c r="A27" s="215" t="s">
        <v>847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7"/>
    </row>
    <row r="28" spans="1:14" ht="13.9" customHeight="1" x14ac:dyDescent="0.2">
      <c r="A28" s="225" t="s">
        <v>823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</row>
    <row r="29" spans="1:14" ht="15.75" thickBot="1" x14ac:dyDescent="0.25">
      <c r="A29" s="221" t="s">
        <v>820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3"/>
    </row>
    <row r="30" spans="1:14" ht="15.75" thickBot="1" x14ac:dyDescent="0.25">
      <c r="A30" s="221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3"/>
    </row>
    <row r="31" spans="1:14" x14ac:dyDescent="0.2">
      <c r="A31" s="131" t="s">
        <v>18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</row>
    <row r="32" spans="1:14" ht="15.75" thickBot="1" x14ac:dyDescent="0.25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6"/>
    </row>
  </sheetData>
  <sheetProtection algorithmName="SHA-512" hashValue="FnmJ16qcHZx5FCV7mdrXvX7BEg48+bsBZWSmGKfzlWMY2i71KWluoqGGcQAfkMt+XXZ5bLPcWSKFsKsZQYag2w==" saltValue="fWU1yIAZFgn9/yoAnFBC/Q==" spinCount="100000" sheet="1" objects="1" scenarios="1"/>
  <mergeCells count="59">
    <mergeCell ref="A28:N28"/>
    <mergeCell ref="A29:N29"/>
    <mergeCell ref="A30:N30"/>
    <mergeCell ref="A23:N24"/>
    <mergeCell ref="A31:N32"/>
    <mergeCell ref="A21:N21"/>
    <mergeCell ref="A22:N22"/>
    <mergeCell ref="A25:N25"/>
    <mergeCell ref="A26:N26"/>
    <mergeCell ref="A27:N27"/>
    <mergeCell ref="C18:I18"/>
    <mergeCell ref="J18:K18"/>
    <mergeCell ref="C19:I19"/>
    <mergeCell ref="J19:K19"/>
    <mergeCell ref="C20:I20"/>
    <mergeCell ref="J20:K20"/>
    <mergeCell ref="C15:I15"/>
    <mergeCell ref="J15:K15"/>
    <mergeCell ref="C16:I16"/>
    <mergeCell ref="J16:K16"/>
    <mergeCell ref="C17:I17"/>
    <mergeCell ref="J17:K17"/>
    <mergeCell ref="C14:I14"/>
    <mergeCell ref="J14:K14"/>
    <mergeCell ref="A9:A10"/>
    <mergeCell ref="B9:D10"/>
    <mergeCell ref="E9:J9"/>
    <mergeCell ref="K9:N9"/>
    <mergeCell ref="E10:J10"/>
    <mergeCell ref="K10:N10"/>
    <mergeCell ref="A11:N11"/>
    <mergeCell ref="C12:I12"/>
    <mergeCell ref="J12:K12"/>
    <mergeCell ref="C13:I13"/>
    <mergeCell ref="J13:K13"/>
    <mergeCell ref="B5:D5"/>
    <mergeCell ref="E5:I8"/>
    <mergeCell ref="K5:L5"/>
    <mergeCell ref="M5:N5"/>
    <mergeCell ref="B6:D6"/>
    <mergeCell ref="J6:N6"/>
    <mergeCell ref="B7:D7"/>
    <mergeCell ref="J7:N8"/>
    <mergeCell ref="B8:D8"/>
    <mergeCell ref="B4:D4"/>
    <mergeCell ref="F4:I4"/>
    <mergeCell ref="J4:N4"/>
    <mergeCell ref="A1:F1"/>
    <mergeCell ref="G1:H1"/>
    <mergeCell ref="I1:N1"/>
    <mergeCell ref="B2:D2"/>
    <mergeCell ref="F2:I2"/>
    <mergeCell ref="J2:K2"/>
    <mergeCell ref="L2:N2"/>
    <mergeCell ref="B3:D3"/>
    <mergeCell ref="F3:G3"/>
    <mergeCell ref="H3:I3"/>
    <mergeCell ref="J3:K3"/>
    <mergeCell ref="L3:N3"/>
  </mergeCells>
  <dataValidations count="4">
    <dataValidation type="list" allowBlank="1" showInputMessage="1" showErrorMessage="1" sqref="E5:I8" xr:uid="{AC0DB3FA-ED2B-4A83-90E3-C1AD773FD1DC}">
      <formula1>$T$2:$T$4</formula1>
    </dataValidation>
    <dataValidation type="list" allowBlank="1" showInputMessage="1" showErrorMessage="1" sqref="M5:N5" xr:uid="{879F6E58-FC33-4049-8024-13BA86130DFE}">
      <formula1>$Q$2:$Q$9</formula1>
    </dataValidation>
    <dataValidation type="list" allowBlank="1" showInputMessage="1" showErrorMessage="1" sqref="M13:M20" xr:uid="{42F2A5D8-E133-4B51-99F2-01D5B1FF41B9}">
      <formula1>$R$2:$R$4</formula1>
    </dataValidation>
    <dataValidation type="list" allowBlank="1" showInputMessage="1" showErrorMessage="1" sqref="L2:N3" xr:uid="{55FB886F-5ED8-4862-9E76-5E00D9C9CC16}">
      <formula1>$P$2:$P$7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9254B-49E8-413D-AA90-78E0230A96D3}">
  <dimension ref="A1:T32"/>
  <sheetViews>
    <sheetView workbookViewId="0">
      <selection activeCell="E5" sqref="E5:I8"/>
    </sheetView>
  </sheetViews>
  <sheetFormatPr defaultColWidth="12.77734375" defaultRowHeight="15" x14ac:dyDescent="0.2"/>
  <cols>
    <col min="1" max="1" width="14.2578125" style="9" customWidth="1"/>
    <col min="2" max="2" width="12.77734375" style="9"/>
    <col min="3" max="3" width="7.26171875" style="9" customWidth="1"/>
    <col min="4" max="4" width="3.765625" style="9" customWidth="1"/>
    <col min="5" max="5" width="12.77734375" style="9"/>
    <col min="6" max="6" width="5.6484375" style="9" customWidth="1"/>
    <col min="7" max="7" width="11.56640625" style="9" customWidth="1"/>
    <col min="8" max="8" width="7.6640625" style="9" customWidth="1"/>
    <col min="9" max="9" width="9.14453125" style="9" customWidth="1"/>
    <col min="10" max="10" width="12.77734375" style="9"/>
    <col min="11" max="11" width="5.78125" style="9" customWidth="1"/>
    <col min="12" max="13" width="12.77734375" style="9"/>
    <col min="14" max="14" width="11.1640625" style="9" customWidth="1"/>
    <col min="15" max="22" width="0" style="9" hidden="1" customWidth="1"/>
    <col min="23" max="16384" width="12.77734375" style="9"/>
  </cols>
  <sheetData>
    <row r="1" spans="1:20" ht="19.5" thickBot="1" x14ac:dyDescent="0.3">
      <c r="A1" s="50" t="s">
        <v>0</v>
      </c>
      <c r="B1" s="51"/>
      <c r="C1" s="51"/>
      <c r="D1" s="51"/>
      <c r="E1" s="51"/>
      <c r="F1" s="52"/>
      <c r="G1" s="55" t="s">
        <v>815</v>
      </c>
      <c r="H1" s="56"/>
      <c r="I1" s="53" t="s">
        <v>846</v>
      </c>
      <c r="J1" s="51"/>
      <c r="K1" s="51"/>
      <c r="L1" s="51"/>
      <c r="M1" s="51"/>
      <c r="N1" s="54"/>
    </row>
    <row r="2" spans="1:20" ht="15" customHeight="1" thickBot="1" x14ac:dyDescent="0.3">
      <c r="A2" s="48" t="s">
        <v>844</v>
      </c>
      <c r="B2" s="63">
        <f>'team 1'!B2:D2</f>
        <v>0</v>
      </c>
      <c r="C2" s="64"/>
      <c r="D2" s="65"/>
      <c r="E2" s="49" t="s">
        <v>1</v>
      </c>
      <c r="F2" s="93" t="e">
        <f>B3</f>
        <v>#N/A</v>
      </c>
      <c r="G2" s="94"/>
      <c r="H2" s="94"/>
      <c r="I2" s="95"/>
      <c r="J2" s="61" t="s">
        <v>8</v>
      </c>
      <c r="K2" s="117"/>
      <c r="L2" s="73" t="s">
        <v>20</v>
      </c>
      <c r="M2" s="74"/>
      <c r="N2" s="75"/>
      <c r="P2" s="10" t="s">
        <v>20</v>
      </c>
      <c r="Q2" s="10" t="s">
        <v>20</v>
      </c>
      <c r="R2" s="10" t="s">
        <v>20</v>
      </c>
      <c r="T2" s="18" t="s">
        <v>288</v>
      </c>
    </row>
    <row r="3" spans="1:20" ht="15" customHeight="1" thickBot="1" x14ac:dyDescent="0.3">
      <c r="A3" s="11" t="s">
        <v>1</v>
      </c>
      <c r="B3" s="66" t="e">
        <f>IF(B2="","",VLOOKUP($B$2,D!$A$2:$H$48,2,FALSE))</f>
        <v>#N/A</v>
      </c>
      <c r="C3" s="66"/>
      <c r="D3" s="66"/>
      <c r="E3" s="12" t="s">
        <v>6</v>
      </c>
      <c r="F3" s="99"/>
      <c r="G3" s="100"/>
      <c r="H3" s="110"/>
      <c r="I3" s="110"/>
      <c r="J3" s="61" t="s">
        <v>19</v>
      </c>
      <c r="K3" s="62"/>
      <c r="L3" s="70" t="s">
        <v>20</v>
      </c>
      <c r="M3" s="71"/>
      <c r="N3" s="72"/>
      <c r="P3" s="9" t="s">
        <v>21</v>
      </c>
      <c r="Q3" s="9" t="s">
        <v>25</v>
      </c>
      <c r="R3" s="9" t="s">
        <v>275</v>
      </c>
      <c r="T3" s="19" t="s">
        <v>286</v>
      </c>
    </row>
    <row r="4" spans="1:20" ht="15.75" customHeight="1" thickBot="1" x14ac:dyDescent="0.35">
      <c r="A4" s="11" t="s">
        <v>2</v>
      </c>
      <c r="B4" s="67" t="e">
        <f>IF(B3="","",VLOOKUP($B$2,D!$A$2:$H$48,3,FALSE))</f>
        <v>#N/A</v>
      </c>
      <c r="C4" s="67"/>
      <c r="D4" s="67"/>
      <c r="E4" s="13" t="s">
        <v>5</v>
      </c>
      <c r="F4" s="96"/>
      <c r="G4" s="97"/>
      <c r="H4" s="97"/>
      <c r="I4" s="98"/>
      <c r="J4" s="121"/>
      <c r="K4" s="122"/>
      <c r="L4" s="122"/>
      <c r="M4" s="123"/>
      <c r="N4" s="124"/>
      <c r="P4" s="9" t="s">
        <v>22</v>
      </c>
      <c r="Q4" s="9" t="s">
        <v>26</v>
      </c>
      <c r="R4" s="9" t="s">
        <v>276</v>
      </c>
      <c r="T4" s="19" t="s">
        <v>287</v>
      </c>
    </row>
    <row r="5" spans="1:20" ht="15" customHeight="1" thickBot="1" x14ac:dyDescent="0.3">
      <c r="A5" s="11" t="s">
        <v>4</v>
      </c>
      <c r="B5" s="67" t="e">
        <f>IF(B4="","",VLOOKUP($B$2,D!$A$2:$H$48,4,FALSE))</f>
        <v>#N/A</v>
      </c>
      <c r="C5" s="67"/>
      <c r="D5" s="67"/>
      <c r="E5" s="175" t="s">
        <v>288</v>
      </c>
      <c r="F5" s="176"/>
      <c r="G5" s="176"/>
      <c r="H5" s="176"/>
      <c r="I5" s="177"/>
      <c r="K5" s="125" t="s">
        <v>7</v>
      </c>
      <c r="L5" s="126"/>
      <c r="M5" s="76" t="s">
        <v>20</v>
      </c>
      <c r="N5" s="77"/>
      <c r="P5" s="9" t="s">
        <v>23</v>
      </c>
      <c r="Q5" s="9" t="s">
        <v>28</v>
      </c>
    </row>
    <row r="6" spans="1:20" ht="15" customHeight="1" x14ac:dyDescent="0.2">
      <c r="A6" s="11" t="s">
        <v>284</v>
      </c>
      <c r="B6" s="67" t="e">
        <f>IF(B5="","",VLOOKUP($B$2,D!$A$2:$H$48,5,FALSE))</f>
        <v>#N/A</v>
      </c>
      <c r="C6" s="67"/>
      <c r="D6" s="67"/>
      <c r="E6" s="178"/>
      <c r="F6" s="179"/>
      <c r="G6" s="179"/>
      <c r="H6" s="179"/>
      <c r="I6" s="180"/>
      <c r="J6" s="118"/>
      <c r="K6" s="118"/>
      <c r="L6" s="118"/>
      <c r="M6" s="119"/>
      <c r="N6" s="120"/>
      <c r="P6" s="9" t="s">
        <v>24</v>
      </c>
      <c r="Q6" s="9" t="s">
        <v>27</v>
      </c>
    </row>
    <row r="7" spans="1:20" ht="15" customHeight="1" x14ac:dyDescent="0.2">
      <c r="A7" s="11" t="s">
        <v>3</v>
      </c>
      <c r="B7" s="67" t="e">
        <f>IF(B5="","",VLOOKUP($B$2,D!$A$2:$H$48,6,FALSE))</f>
        <v>#N/A</v>
      </c>
      <c r="C7" s="67"/>
      <c r="D7" s="67"/>
      <c r="E7" s="178"/>
      <c r="F7" s="179"/>
      <c r="G7" s="179"/>
      <c r="H7" s="179"/>
      <c r="I7" s="180"/>
      <c r="J7" s="57"/>
      <c r="K7" s="57"/>
      <c r="L7" s="57"/>
      <c r="M7" s="57"/>
      <c r="N7" s="58"/>
      <c r="Q7" s="9" t="s">
        <v>31</v>
      </c>
    </row>
    <row r="8" spans="1:20" ht="15.75" customHeight="1" thickBot="1" x14ac:dyDescent="0.25">
      <c r="A8" s="11" t="s">
        <v>285</v>
      </c>
      <c r="B8" s="86" t="e">
        <f>IF(B6="","",VLOOKUP($B$2,D!$A$2:$H$48,7,FALSE))</f>
        <v>#N/A</v>
      </c>
      <c r="C8" s="86"/>
      <c r="D8" s="86"/>
      <c r="E8" s="181"/>
      <c r="F8" s="182"/>
      <c r="G8" s="182"/>
      <c r="H8" s="182"/>
      <c r="I8" s="183"/>
      <c r="J8" s="59"/>
      <c r="K8" s="59"/>
      <c r="L8" s="59"/>
      <c r="M8" s="59"/>
      <c r="N8" s="60"/>
      <c r="Q8" s="9" t="s">
        <v>29</v>
      </c>
    </row>
    <row r="9" spans="1:20" ht="15.75" thickBot="1" x14ac:dyDescent="0.25">
      <c r="A9" s="87" t="s">
        <v>16</v>
      </c>
      <c r="B9" s="89" t="e">
        <f>IF(B7="","",VLOOKUP($B$2,D!$A$2:$H$48,8,FALSE))</f>
        <v>#N/A</v>
      </c>
      <c r="C9" s="90"/>
      <c r="D9" s="90"/>
      <c r="E9" s="111" t="s">
        <v>9</v>
      </c>
      <c r="F9" s="112"/>
      <c r="G9" s="112"/>
      <c r="H9" s="112"/>
      <c r="I9" s="112"/>
      <c r="J9" s="113"/>
      <c r="K9" s="78"/>
      <c r="L9" s="64"/>
      <c r="M9" s="64"/>
      <c r="N9" s="65"/>
      <c r="Q9" s="9" t="s">
        <v>30</v>
      </c>
    </row>
    <row r="10" spans="1:20" ht="15.75" thickBot="1" x14ac:dyDescent="0.25">
      <c r="A10" s="88"/>
      <c r="B10" s="91"/>
      <c r="C10" s="92"/>
      <c r="D10" s="92"/>
      <c r="E10" s="114" t="s">
        <v>10</v>
      </c>
      <c r="F10" s="115"/>
      <c r="G10" s="115"/>
      <c r="H10" s="115"/>
      <c r="I10" s="115"/>
      <c r="J10" s="116"/>
      <c r="K10" s="63"/>
      <c r="L10" s="64"/>
      <c r="M10" s="64"/>
      <c r="N10" s="65"/>
    </row>
    <row r="11" spans="1:20" ht="14.25" customHeight="1" thickBot="1" x14ac:dyDescent="0.25">
      <c r="A11" s="79" t="s">
        <v>11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</row>
    <row r="12" spans="1:20" ht="35.25" customHeight="1" x14ac:dyDescent="0.2">
      <c r="A12" s="38"/>
      <c r="B12" s="39" t="s">
        <v>12</v>
      </c>
      <c r="C12" s="83" t="s">
        <v>15</v>
      </c>
      <c r="D12" s="84"/>
      <c r="E12" s="84"/>
      <c r="F12" s="84"/>
      <c r="G12" s="84"/>
      <c r="H12" s="84"/>
      <c r="I12" s="85"/>
      <c r="J12" s="82" t="s">
        <v>822</v>
      </c>
      <c r="K12" s="82"/>
      <c r="L12" s="40" t="s">
        <v>821</v>
      </c>
      <c r="M12" s="41" t="s">
        <v>14</v>
      </c>
      <c r="N12" s="42" t="s">
        <v>13</v>
      </c>
    </row>
    <row r="13" spans="1:20" ht="18.75" x14ac:dyDescent="0.25">
      <c r="A13" s="14">
        <v>1</v>
      </c>
      <c r="B13" s="36"/>
      <c r="C13" s="69" t="str">
        <f>IF(B13="","",(IF($E$5="C",(VLOOKUP(B13,'C'!$A$1:$J$500,2,FALSE)),(VLOOKUP(B13,B!$A$1:$J$500,2,FALSE)))))</f>
        <v/>
      </c>
      <c r="D13" s="69"/>
      <c r="E13" s="69"/>
      <c r="F13" s="69"/>
      <c r="G13" s="69"/>
      <c r="H13" s="69"/>
      <c r="I13" s="69"/>
      <c r="J13" s="67" t="str">
        <f>IF($B13="","",(IF($E$5="C",(VLOOKUP($B13,'C'!$A$1:$J$500,3,FALSE)),(VLOOKUP($B13,B!$A$1:$J$500,3,FALSE)))))</f>
        <v/>
      </c>
      <c r="K13" s="67"/>
      <c r="L13" s="15" t="str">
        <f>IF($B13="","",(IF($E$5="C",(VLOOKUP($B13,'C'!$A$1:$J$500,4,FALSE)),(VLOOKUP($B13,B!$A$1:$J$500,4,FALSE)))))</f>
        <v/>
      </c>
      <c r="M13" s="46" t="s">
        <v>20</v>
      </c>
      <c r="N13" s="21" t="str">
        <f>IF($B13="","",(IF($E$5="C",(VLOOKUP($B13,'C'!$A$1:$J$500,5,FALSE)),(VLOOKUP($B13,B!$A$1:$J$500,5,FALSE)))))</f>
        <v/>
      </c>
    </row>
    <row r="14" spans="1:20" ht="18.75" x14ac:dyDescent="0.25">
      <c r="A14" s="14">
        <v>2</v>
      </c>
      <c r="B14" s="36"/>
      <c r="C14" s="69" t="str">
        <f>IF(B14="","",(IF($E$5="C",(VLOOKUP(B14,'C'!$A$1:$J$500,2,FALSE)),(VLOOKUP(B14,B!$A$1:$J$500,2,FALSE)))))</f>
        <v/>
      </c>
      <c r="D14" s="69"/>
      <c r="E14" s="69"/>
      <c r="F14" s="69"/>
      <c r="G14" s="69"/>
      <c r="H14" s="69"/>
      <c r="I14" s="69"/>
      <c r="J14" s="67" t="str">
        <f>IF($B14="","",(IF($E$5="C",(VLOOKUP($B14,'C'!$A$1:$J$500,3,FALSE)),(VLOOKUP($B14,B!$A$1:$J$500,3,FALSE)))))</f>
        <v/>
      </c>
      <c r="K14" s="67"/>
      <c r="L14" s="15" t="str">
        <f>IF($B14="","",(IF($E$5="C",(VLOOKUP($B14,'C'!$A$1:$J$500,4,FALSE)),(VLOOKUP($B14,B!$A$1:$J$500,4,FALSE)))))</f>
        <v/>
      </c>
      <c r="M14" s="46" t="s">
        <v>20</v>
      </c>
      <c r="N14" s="21" t="str">
        <f>IF($B14="","",(IF($E$5="C",(VLOOKUP($B14,'C'!$A$1:$J$500,5,FALSE)),(VLOOKUP($B14,B!$A$1:$J$500,5,FALSE)))))</f>
        <v/>
      </c>
    </row>
    <row r="15" spans="1:20" ht="18.75" x14ac:dyDescent="0.25">
      <c r="A15" s="14">
        <v>3</v>
      </c>
      <c r="B15" s="36"/>
      <c r="C15" s="69" t="str">
        <f>IF(B15="","",(IF($E$5="C",(VLOOKUP(B15,'C'!$A$1:$J$500,2,FALSE)),(VLOOKUP(B15,B!$A$1:$J$500,2,FALSE)))))</f>
        <v/>
      </c>
      <c r="D15" s="69"/>
      <c r="E15" s="69"/>
      <c r="F15" s="69"/>
      <c r="G15" s="69"/>
      <c r="H15" s="69"/>
      <c r="I15" s="69"/>
      <c r="J15" s="67" t="str">
        <f>IF($B15="","",(IF($E$5="C",(VLOOKUP($B15,'C'!$A$1:$J$500,3,FALSE)),(VLOOKUP($B15,B!$A$1:$J$500,3,FALSE)))))</f>
        <v/>
      </c>
      <c r="K15" s="67"/>
      <c r="L15" s="15" t="str">
        <f>IF($B15="","",(IF($E$5="C",(VLOOKUP($B15,'C'!$A$1:$J$500,4,FALSE)),(VLOOKUP($B15,B!$A$1:$J$500,4,FALSE)))))</f>
        <v/>
      </c>
      <c r="M15" s="46" t="s">
        <v>20</v>
      </c>
      <c r="N15" s="21" t="str">
        <f>IF($B15="","",(IF($E$5="C",(VLOOKUP($B15,'C'!$A$1:$J$500,5,FALSE)),(VLOOKUP($B15,B!$A$1:$J$500,5,FALSE)))))</f>
        <v/>
      </c>
    </row>
    <row r="16" spans="1:20" ht="18.75" x14ac:dyDescent="0.25">
      <c r="A16" s="14">
        <v>4</v>
      </c>
      <c r="B16" s="36"/>
      <c r="C16" s="69" t="str">
        <f>IF(B16="","",(IF($E$5="C",(VLOOKUP(B16,'C'!$A$1:$J$500,2,FALSE)),(VLOOKUP(B16,B!$A$1:$J$500,2,FALSE)))))</f>
        <v/>
      </c>
      <c r="D16" s="69"/>
      <c r="E16" s="69"/>
      <c r="F16" s="69"/>
      <c r="G16" s="69"/>
      <c r="H16" s="69"/>
      <c r="I16" s="69"/>
      <c r="J16" s="67" t="str">
        <f>IF($B16="","",(IF($E$5="C",(VLOOKUP($B16,'C'!$A$1:$J$500,3,FALSE)),(VLOOKUP($B16,B!$A$1:$J$500,3,FALSE)))))</f>
        <v/>
      </c>
      <c r="K16" s="67"/>
      <c r="L16" s="15" t="str">
        <f>IF($B16="","",(IF($E$5="C",(VLOOKUP($B16,'C'!$A$1:$J$500,4,FALSE)),(VLOOKUP($B16,B!$A$1:$J$500,4,FALSE)))))</f>
        <v/>
      </c>
      <c r="M16" s="46" t="s">
        <v>20</v>
      </c>
      <c r="N16" s="21" t="str">
        <f>IF($B16="","",(IF($E$5="C",(VLOOKUP($B16,'C'!$A$1:$J$500,5,FALSE)),(VLOOKUP($B16,B!$A$1:$J$500,5,FALSE)))))</f>
        <v/>
      </c>
    </row>
    <row r="17" spans="1:14" ht="18.75" x14ac:dyDescent="0.25">
      <c r="A17" s="14">
        <v>5</v>
      </c>
      <c r="B17" s="36"/>
      <c r="C17" s="69" t="str">
        <f>IF(B17="","",(IF($E$5="C",(VLOOKUP(B17,'C'!$A$1:$J$500,2,FALSE)),(VLOOKUP(B17,B!$A$1:$J$500,2,FALSE)))))</f>
        <v/>
      </c>
      <c r="D17" s="69"/>
      <c r="E17" s="69"/>
      <c r="F17" s="69"/>
      <c r="G17" s="69"/>
      <c r="H17" s="69"/>
      <c r="I17" s="69"/>
      <c r="J17" s="67" t="str">
        <f>IF($B17="","",(IF($E$5="C",(VLOOKUP($B17,'C'!$A$1:$J$500,3,FALSE)),(VLOOKUP($B17,B!$A$1:$J$500,3,FALSE)))))</f>
        <v/>
      </c>
      <c r="K17" s="67"/>
      <c r="L17" s="15" t="str">
        <f>IF($B17="","",(IF($E$5="C",(VLOOKUP($B17,'C'!$A$1:$J$500,4,FALSE)),(VLOOKUP($B17,B!$A$1:$J$500,4,FALSE)))))</f>
        <v/>
      </c>
      <c r="M17" s="46" t="s">
        <v>20</v>
      </c>
      <c r="N17" s="21" t="str">
        <f>IF($B17="","",(IF($E$5="C",(VLOOKUP($B17,'C'!$A$1:$J$500,5,FALSE)),(VLOOKUP($B17,B!$A$1:$J$500,5,FALSE)))))</f>
        <v/>
      </c>
    </row>
    <row r="18" spans="1:14" ht="18.75" x14ac:dyDescent="0.25">
      <c r="A18" s="14">
        <v>6</v>
      </c>
      <c r="B18" s="36"/>
      <c r="C18" s="69" t="str">
        <f>IF(B18="","",(IF($E$5="C",(VLOOKUP(B18,'C'!$A$1:$J$500,2,FALSE)),(VLOOKUP(B18,B!$A$1:$J$500,2,FALSE)))))</f>
        <v/>
      </c>
      <c r="D18" s="69"/>
      <c r="E18" s="69"/>
      <c r="F18" s="69"/>
      <c r="G18" s="69"/>
      <c r="H18" s="69"/>
      <c r="I18" s="69"/>
      <c r="J18" s="67" t="str">
        <f>IF($B18="","",(IF($E$5="C",(VLOOKUP($B18,'C'!$A$1:$J$500,3,FALSE)),(VLOOKUP($B18,B!$A$1:$J$500,3,FALSE)))))</f>
        <v/>
      </c>
      <c r="K18" s="67"/>
      <c r="L18" s="15" t="str">
        <f>IF($B18="","",(IF($E$5="C",(VLOOKUP($B18,'C'!$A$1:$J$500,4,FALSE)),(VLOOKUP($B18,B!$A$1:$J$500,4,FALSE)))))</f>
        <v/>
      </c>
      <c r="M18" s="46" t="s">
        <v>20</v>
      </c>
      <c r="N18" s="21" t="str">
        <f>IF($B18="","",(IF($E$5="C",(VLOOKUP($B18,'C'!$A$1:$J$500,5,FALSE)),(VLOOKUP($B18,B!$A$1:$J$500,5,FALSE)))))</f>
        <v/>
      </c>
    </row>
    <row r="19" spans="1:14" ht="18.75" x14ac:dyDescent="0.25">
      <c r="A19" s="14">
        <v>7</v>
      </c>
      <c r="B19" s="36"/>
      <c r="C19" s="69" t="str">
        <f>IF(B19="","",(IF($E$5="C",(VLOOKUP(B19,'C'!$A$1:$J$500,2,FALSE)),(VLOOKUP(B19,B!$A$1:$J$500,2,FALSE)))))</f>
        <v/>
      </c>
      <c r="D19" s="69"/>
      <c r="E19" s="69"/>
      <c r="F19" s="69"/>
      <c r="G19" s="69"/>
      <c r="H19" s="69"/>
      <c r="I19" s="69"/>
      <c r="J19" s="67" t="str">
        <f>IF($B19="","",(IF($E$5="C",(VLOOKUP($B19,'C'!$A$1:$J$500,3,FALSE)),(VLOOKUP($B19,B!$A$1:$J$500,3,FALSE)))))</f>
        <v/>
      </c>
      <c r="K19" s="67"/>
      <c r="L19" s="15" t="str">
        <f>IF($B19="","",(IF($E$5="C",(VLOOKUP($B19,'C'!$A$1:$J$500,4,FALSE)),(VLOOKUP($B19,B!$A$1:$J$500,4,FALSE)))))</f>
        <v/>
      </c>
      <c r="M19" s="46" t="s">
        <v>20</v>
      </c>
      <c r="N19" s="21" t="str">
        <f>IF($B19="","",(IF($E$5="C",(VLOOKUP($B19,'C'!$A$1:$J$500,5,FALSE)),(VLOOKUP($B19,B!$A$1:$J$500,5,FALSE)))))</f>
        <v/>
      </c>
    </row>
    <row r="20" spans="1:14" ht="19.5" thickBot="1" x14ac:dyDescent="0.3">
      <c r="A20" s="16">
        <v>8</v>
      </c>
      <c r="B20" s="37"/>
      <c r="C20" s="68" t="str">
        <f>IF(B20="","",(IF($E$5="C",(VLOOKUP(B20,'C'!$A$1:$J$500,2,FALSE)),(VLOOKUP(B20,B!$A$1:$J$500,2,FALSE)))))</f>
        <v/>
      </c>
      <c r="D20" s="68"/>
      <c r="E20" s="68"/>
      <c r="F20" s="68"/>
      <c r="G20" s="68"/>
      <c r="H20" s="68"/>
      <c r="I20" s="68"/>
      <c r="J20" s="67" t="str">
        <f>IF($B20="","",(IF($E$5="C",(VLOOKUP($B20,'C'!$A$1:$J$500,3,FALSE)),(VLOOKUP($B20,B!$A$1:$J$500,3,FALSE)))))</f>
        <v/>
      </c>
      <c r="K20" s="67"/>
      <c r="L20" s="15" t="str">
        <f>IF($B20="","",(IF($E$5="C",(VLOOKUP($B20,'C'!$A$1:$J$500,4,FALSE)),(VLOOKUP($B20,B!$A$1:$J$500,4,FALSE)))))</f>
        <v/>
      </c>
      <c r="M20" s="47" t="s">
        <v>20</v>
      </c>
      <c r="N20" s="21" t="str">
        <f>IF($B20="","",(IF($E$5="C",(VLOOKUP($B20,'C'!$A$1:$J$500,5,FALSE)),(VLOOKUP($B20,B!$A$1:$J$500,5,FALSE)))))</f>
        <v/>
      </c>
    </row>
    <row r="21" spans="1:14" ht="15.75" thickBot="1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11.25" customHeight="1" thickBot="1" x14ac:dyDescent="0.25">
      <c r="A22" s="146" t="s">
        <v>17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8"/>
    </row>
    <row r="23" spans="1:14" x14ac:dyDescent="0.2">
      <c r="A23" s="152" t="s">
        <v>845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</row>
    <row r="24" spans="1:14" ht="15.75" thickBot="1" x14ac:dyDescent="0.25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4" x14ac:dyDescent="0.2">
      <c r="A25" s="209" t="s">
        <v>816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1"/>
    </row>
    <row r="26" spans="1:14" x14ac:dyDescent="0.2">
      <c r="A26" s="212" t="s">
        <v>817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4"/>
    </row>
    <row r="27" spans="1:14" ht="22.9" customHeight="1" x14ac:dyDescent="0.4">
      <c r="A27" s="215" t="s">
        <v>847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7"/>
    </row>
    <row r="28" spans="1:14" ht="13.9" customHeight="1" x14ac:dyDescent="0.2">
      <c r="A28" s="225" t="s">
        <v>823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</row>
    <row r="29" spans="1:14" ht="15.75" thickBot="1" x14ac:dyDescent="0.25">
      <c r="A29" s="221" t="s">
        <v>820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3"/>
    </row>
    <row r="30" spans="1:14" ht="15.75" thickBot="1" x14ac:dyDescent="0.25">
      <c r="A30" s="221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3"/>
    </row>
    <row r="31" spans="1:14" x14ac:dyDescent="0.2">
      <c r="A31" s="131" t="s">
        <v>18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</row>
    <row r="32" spans="1:14" ht="15.75" thickBot="1" x14ac:dyDescent="0.25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6"/>
    </row>
  </sheetData>
  <sheetProtection algorithmName="SHA-512" hashValue="3R+khQP/m44LWXb0EBvdyhXVs/T/vyLFSrnbUFcAE+E11ym3LkkrHE8VhYMLSOTUrG11T//myVndMF1ztNiRyg==" saltValue="vWdtqsLRaIkVLAJzew7+Lg==" spinCount="100000" sheet="1" objects="1" scenarios="1"/>
  <mergeCells count="59">
    <mergeCell ref="A28:N28"/>
    <mergeCell ref="A29:N29"/>
    <mergeCell ref="A30:N30"/>
    <mergeCell ref="A23:N24"/>
    <mergeCell ref="A31:N32"/>
    <mergeCell ref="A21:N21"/>
    <mergeCell ref="A22:N22"/>
    <mergeCell ref="A25:N25"/>
    <mergeCell ref="A26:N26"/>
    <mergeCell ref="A27:N27"/>
    <mergeCell ref="C18:I18"/>
    <mergeCell ref="J18:K18"/>
    <mergeCell ref="C19:I19"/>
    <mergeCell ref="J19:K19"/>
    <mergeCell ref="C20:I20"/>
    <mergeCell ref="J20:K20"/>
    <mergeCell ref="C15:I15"/>
    <mergeCell ref="J15:K15"/>
    <mergeCell ref="C16:I16"/>
    <mergeCell ref="J16:K16"/>
    <mergeCell ref="C17:I17"/>
    <mergeCell ref="J17:K17"/>
    <mergeCell ref="C14:I14"/>
    <mergeCell ref="J14:K14"/>
    <mergeCell ref="A9:A10"/>
    <mergeCell ref="B9:D10"/>
    <mergeCell ref="E9:J9"/>
    <mergeCell ref="K9:N9"/>
    <mergeCell ref="E10:J10"/>
    <mergeCell ref="K10:N10"/>
    <mergeCell ref="A11:N11"/>
    <mergeCell ref="C12:I12"/>
    <mergeCell ref="J12:K12"/>
    <mergeCell ref="C13:I13"/>
    <mergeCell ref="J13:K13"/>
    <mergeCell ref="B5:D5"/>
    <mergeCell ref="E5:I8"/>
    <mergeCell ref="K5:L5"/>
    <mergeCell ref="M5:N5"/>
    <mergeCell ref="B6:D6"/>
    <mergeCell ref="J6:N6"/>
    <mergeCell ref="B7:D7"/>
    <mergeCell ref="J7:N8"/>
    <mergeCell ref="B8:D8"/>
    <mergeCell ref="B4:D4"/>
    <mergeCell ref="F4:I4"/>
    <mergeCell ref="J4:N4"/>
    <mergeCell ref="A1:F1"/>
    <mergeCell ref="G1:H1"/>
    <mergeCell ref="I1:N1"/>
    <mergeCell ref="B2:D2"/>
    <mergeCell ref="F2:I2"/>
    <mergeCell ref="J2:K2"/>
    <mergeCell ref="L2:N2"/>
    <mergeCell ref="B3:D3"/>
    <mergeCell ref="F3:G3"/>
    <mergeCell ref="H3:I3"/>
    <mergeCell ref="J3:K3"/>
    <mergeCell ref="L3:N3"/>
  </mergeCells>
  <dataValidations count="4">
    <dataValidation type="list" allowBlank="1" showInputMessage="1" showErrorMessage="1" sqref="E5:I8" xr:uid="{3499A738-6B83-4AB3-9329-EABB88DF528E}">
      <formula1>$T$2:$T$4</formula1>
    </dataValidation>
    <dataValidation type="list" allowBlank="1" showInputMessage="1" showErrorMessage="1" sqref="M5:N5" xr:uid="{8D0AD492-280D-4302-B314-2B766D61A401}">
      <formula1>$Q$2:$Q$9</formula1>
    </dataValidation>
    <dataValidation type="list" allowBlank="1" showInputMessage="1" showErrorMessage="1" sqref="M13:M20" xr:uid="{BFBE08A1-FE28-4E28-AE30-F0734B6E8163}">
      <formula1>$R$2:$R$4</formula1>
    </dataValidation>
    <dataValidation type="list" allowBlank="1" showInputMessage="1" showErrorMessage="1" sqref="L2:N3" xr:uid="{90DE9837-5B92-4EDA-BCA6-598C5CDDC2DE}">
      <formula1>$P$2:$P$7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EB1B-8B23-4344-A965-24232BE827AA}">
  <dimension ref="A1:T32"/>
  <sheetViews>
    <sheetView workbookViewId="0">
      <selection activeCell="E5" sqref="E5:I8"/>
    </sheetView>
  </sheetViews>
  <sheetFormatPr defaultColWidth="12.77734375" defaultRowHeight="15" x14ac:dyDescent="0.2"/>
  <cols>
    <col min="1" max="1" width="14.2578125" style="9" customWidth="1"/>
    <col min="2" max="2" width="12.77734375" style="9"/>
    <col min="3" max="3" width="7.26171875" style="9" customWidth="1"/>
    <col min="4" max="4" width="3.765625" style="9" customWidth="1"/>
    <col min="5" max="5" width="12.77734375" style="9"/>
    <col min="6" max="6" width="5.6484375" style="9" customWidth="1"/>
    <col min="7" max="7" width="11.56640625" style="9" customWidth="1"/>
    <col min="8" max="8" width="7.6640625" style="9" customWidth="1"/>
    <col min="9" max="9" width="9.14453125" style="9" customWidth="1"/>
    <col min="10" max="10" width="12.77734375" style="9"/>
    <col min="11" max="11" width="5.78125" style="9" customWidth="1"/>
    <col min="12" max="13" width="12.77734375" style="9"/>
    <col min="14" max="14" width="11.1640625" style="9" customWidth="1"/>
    <col min="15" max="22" width="0" style="9" hidden="1" customWidth="1"/>
    <col min="23" max="16384" width="12.77734375" style="9"/>
  </cols>
  <sheetData>
    <row r="1" spans="1:20" ht="19.5" thickBot="1" x14ac:dyDescent="0.3">
      <c r="A1" s="50" t="s">
        <v>0</v>
      </c>
      <c r="B1" s="51"/>
      <c r="C1" s="51"/>
      <c r="D1" s="51"/>
      <c r="E1" s="51"/>
      <c r="F1" s="52"/>
      <c r="G1" s="55" t="s">
        <v>815</v>
      </c>
      <c r="H1" s="56"/>
      <c r="I1" s="53" t="s">
        <v>846</v>
      </c>
      <c r="J1" s="51"/>
      <c r="K1" s="51"/>
      <c r="L1" s="51"/>
      <c r="M1" s="51"/>
      <c r="N1" s="54"/>
    </row>
    <row r="2" spans="1:20" ht="15" customHeight="1" thickBot="1" x14ac:dyDescent="0.3">
      <c r="A2" s="48" t="s">
        <v>844</v>
      </c>
      <c r="B2" s="63">
        <f>'team 1'!B2:D2</f>
        <v>0</v>
      </c>
      <c r="C2" s="64"/>
      <c r="D2" s="65"/>
      <c r="E2" s="49" t="s">
        <v>1</v>
      </c>
      <c r="F2" s="93" t="e">
        <f>B3</f>
        <v>#N/A</v>
      </c>
      <c r="G2" s="94"/>
      <c r="H2" s="94"/>
      <c r="I2" s="95"/>
      <c r="J2" s="61" t="s">
        <v>8</v>
      </c>
      <c r="K2" s="117"/>
      <c r="L2" s="73" t="s">
        <v>20</v>
      </c>
      <c r="M2" s="74"/>
      <c r="N2" s="75"/>
      <c r="P2" s="10" t="s">
        <v>20</v>
      </c>
      <c r="Q2" s="10" t="s">
        <v>20</v>
      </c>
      <c r="R2" s="10" t="s">
        <v>20</v>
      </c>
      <c r="T2" s="18" t="s">
        <v>288</v>
      </c>
    </row>
    <row r="3" spans="1:20" ht="15" customHeight="1" thickBot="1" x14ac:dyDescent="0.3">
      <c r="A3" s="11" t="s">
        <v>1</v>
      </c>
      <c r="B3" s="66" t="e">
        <f>IF(B2="","",VLOOKUP($B$2,D!$A$2:$H$48,2,FALSE))</f>
        <v>#N/A</v>
      </c>
      <c r="C3" s="66"/>
      <c r="D3" s="66"/>
      <c r="E3" s="12" t="s">
        <v>6</v>
      </c>
      <c r="F3" s="99"/>
      <c r="G3" s="100"/>
      <c r="H3" s="110"/>
      <c r="I3" s="110"/>
      <c r="J3" s="61" t="s">
        <v>19</v>
      </c>
      <c r="K3" s="62"/>
      <c r="L3" s="70" t="s">
        <v>20</v>
      </c>
      <c r="M3" s="71"/>
      <c r="N3" s="72"/>
      <c r="P3" s="9" t="s">
        <v>21</v>
      </c>
      <c r="Q3" s="9" t="s">
        <v>25</v>
      </c>
      <c r="R3" s="9" t="s">
        <v>275</v>
      </c>
      <c r="T3" s="19" t="s">
        <v>286</v>
      </c>
    </row>
    <row r="4" spans="1:20" ht="15.75" customHeight="1" thickBot="1" x14ac:dyDescent="0.35">
      <c r="A4" s="11" t="s">
        <v>2</v>
      </c>
      <c r="B4" s="67" t="e">
        <f>IF(B3="","",VLOOKUP($B$2,D!$A$2:$H$48,3,FALSE))</f>
        <v>#N/A</v>
      </c>
      <c r="C4" s="67"/>
      <c r="D4" s="67"/>
      <c r="E4" s="13" t="s">
        <v>5</v>
      </c>
      <c r="F4" s="96"/>
      <c r="G4" s="97"/>
      <c r="H4" s="97"/>
      <c r="I4" s="98"/>
      <c r="J4" s="121"/>
      <c r="K4" s="122"/>
      <c r="L4" s="122"/>
      <c r="M4" s="123"/>
      <c r="N4" s="124"/>
      <c r="P4" s="9" t="s">
        <v>22</v>
      </c>
      <c r="Q4" s="9" t="s">
        <v>26</v>
      </c>
      <c r="R4" s="9" t="s">
        <v>276</v>
      </c>
      <c r="T4" s="19" t="s">
        <v>287</v>
      </c>
    </row>
    <row r="5" spans="1:20" ht="15" customHeight="1" thickBot="1" x14ac:dyDescent="0.3">
      <c r="A5" s="11" t="s">
        <v>4</v>
      </c>
      <c r="B5" s="67" t="e">
        <f>IF(B4="","",VLOOKUP($B$2,D!$A$2:$H$48,4,FALSE))</f>
        <v>#N/A</v>
      </c>
      <c r="C5" s="67"/>
      <c r="D5" s="67"/>
      <c r="E5" s="175" t="s">
        <v>288</v>
      </c>
      <c r="F5" s="176"/>
      <c r="G5" s="176"/>
      <c r="H5" s="176"/>
      <c r="I5" s="177"/>
      <c r="K5" s="125" t="s">
        <v>7</v>
      </c>
      <c r="L5" s="126"/>
      <c r="M5" s="76" t="s">
        <v>20</v>
      </c>
      <c r="N5" s="77"/>
      <c r="P5" s="9" t="s">
        <v>23</v>
      </c>
      <c r="Q5" s="9" t="s">
        <v>28</v>
      </c>
    </row>
    <row r="6" spans="1:20" ht="15" customHeight="1" x14ac:dyDescent="0.2">
      <c r="A6" s="11" t="s">
        <v>284</v>
      </c>
      <c r="B6" s="67" t="e">
        <f>IF(B5="","",VLOOKUP($B$2,D!$A$2:$H$48,5,FALSE))</f>
        <v>#N/A</v>
      </c>
      <c r="C6" s="67"/>
      <c r="D6" s="67"/>
      <c r="E6" s="178"/>
      <c r="F6" s="179"/>
      <c r="G6" s="179"/>
      <c r="H6" s="179"/>
      <c r="I6" s="180"/>
      <c r="J6" s="118"/>
      <c r="K6" s="118"/>
      <c r="L6" s="118"/>
      <c r="M6" s="119"/>
      <c r="N6" s="120"/>
      <c r="P6" s="9" t="s">
        <v>24</v>
      </c>
      <c r="Q6" s="9" t="s">
        <v>27</v>
      </c>
    </row>
    <row r="7" spans="1:20" ht="15" customHeight="1" x14ac:dyDescent="0.2">
      <c r="A7" s="11" t="s">
        <v>3</v>
      </c>
      <c r="B7" s="67" t="e">
        <f>IF(B5="","",VLOOKUP($B$2,D!$A$2:$H$48,6,FALSE))</f>
        <v>#N/A</v>
      </c>
      <c r="C7" s="67"/>
      <c r="D7" s="67"/>
      <c r="E7" s="178"/>
      <c r="F7" s="179"/>
      <c r="G7" s="179"/>
      <c r="H7" s="179"/>
      <c r="I7" s="180"/>
      <c r="J7" s="57"/>
      <c r="K7" s="57"/>
      <c r="L7" s="57"/>
      <c r="M7" s="57"/>
      <c r="N7" s="58"/>
      <c r="Q7" s="9" t="s">
        <v>31</v>
      </c>
    </row>
    <row r="8" spans="1:20" ht="15.75" customHeight="1" thickBot="1" x14ac:dyDescent="0.25">
      <c r="A8" s="11" t="s">
        <v>285</v>
      </c>
      <c r="B8" s="86" t="e">
        <f>IF(B6="","",VLOOKUP($B$2,D!$A$2:$H$48,7,FALSE))</f>
        <v>#N/A</v>
      </c>
      <c r="C8" s="86"/>
      <c r="D8" s="86"/>
      <c r="E8" s="181"/>
      <c r="F8" s="182"/>
      <c r="G8" s="182"/>
      <c r="H8" s="182"/>
      <c r="I8" s="183"/>
      <c r="J8" s="59"/>
      <c r="K8" s="59"/>
      <c r="L8" s="59"/>
      <c r="M8" s="59"/>
      <c r="N8" s="60"/>
      <c r="Q8" s="9" t="s">
        <v>29</v>
      </c>
    </row>
    <row r="9" spans="1:20" ht="15.75" thickBot="1" x14ac:dyDescent="0.25">
      <c r="A9" s="87" t="s">
        <v>16</v>
      </c>
      <c r="B9" s="89" t="e">
        <f>IF(B7="","",VLOOKUP($B$2,D!$A$2:$H$48,8,FALSE))</f>
        <v>#N/A</v>
      </c>
      <c r="C9" s="90"/>
      <c r="D9" s="90"/>
      <c r="E9" s="111" t="s">
        <v>9</v>
      </c>
      <c r="F9" s="112"/>
      <c r="G9" s="112"/>
      <c r="H9" s="112"/>
      <c r="I9" s="112"/>
      <c r="J9" s="113"/>
      <c r="K9" s="78"/>
      <c r="L9" s="64"/>
      <c r="M9" s="64"/>
      <c r="N9" s="65"/>
      <c r="Q9" s="9" t="s">
        <v>30</v>
      </c>
    </row>
    <row r="10" spans="1:20" ht="15.75" thickBot="1" x14ac:dyDescent="0.25">
      <c r="A10" s="88"/>
      <c r="B10" s="91"/>
      <c r="C10" s="92"/>
      <c r="D10" s="92"/>
      <c r="E10" s="114" t="s">
        <v>10</v>
      </c>
      <c r="F10" s="115"/>
      <c r="G10" s="115"/>
      <c r="H10" s="115"/>
      <c r="I10" s="115"/>
      <c r="J10" s="116"/>
      <c r="K10" s="63"/>
      <c r="L10" s="64"/>
      <c r="M10" s="64"/>
      <c r="N10" s="65"/>
    </row>
    <row r="11" spans="1:20" ht="14.25" customHeight="1" thickBot="1" x14ac:dyDescent="0.25">
      <c r="A11" s="79" t="s">
        <v>11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</row>
    <row r="12" spans="1:20" ht="35.25" customHeight="1" x14ac:dyDescent="0.2">
      <c r="A12" s="38"/>
      <c r="B12" s="39" t="s">
        <v>12</v>
      </c>
      <c r="C12" s="83" t="s">
        <v>15</v>
      </c>
      <c r="D12" s="84"/>
      <c r="E12" s="84"/>
      <c r="F12" s="84"/>
      <c r="G12" s="84"/>
      <c r="H12" s="84"/>
      <c r="I12" s="85"/>
      <c r="J12" s="82" t="s">
        <v>822</v>
      </c>
      <c r="K12" s="82"/>
      <c r="L12" s="40" t="s">
        <v>821</v>
      </c>
      <c r="M12" s="41" t="s">
        <v>14</v>
      </c>
      <c r="N12" s="42" t="s">
        <v>13</v>
      </c>
    </row>
    <row r="13" spans="1:20" ht="18.75" x14ac:dyDescent="0.25">
      <c r="A13" s="14">
        <v>1</v>
      </c>
      <c r="B13" s="36"/>
      <c r="C13" s="69" t="str">
        <f>IF(B13="","",(IF($E$5="C",(VLOOKUP(B13,'C'!$A$1:$J$500,2,FALSE)),(VLOOKUP(B13,B!$A$1:$J$500,2,FALSE)))))</f>
        <v/>
      </c>
      <c r="D13" s="69"/>
      <c r="E13" s="69"/>
      <c r="F13" s="69"/>
      <c r="G13" s="69"/>
      <c r="H13" s="69"/>
      <c r="I13" s="69"/>
      <c r="J13" s="67" t="str">
        <f>IF($B13="","",(IF($E$5="C",(VLOOKUP($B13,'C'!$A$1:$J$500,3,FALSE)),(VLOOKUP($B13,B!$A$1:$J$500,3,FALSE)))))</f>
        <v/>
      </c>
      <c r="K13" s="67"/>
      <c r="L13" s="15" t="str">
        <f>IF($B13="","",(IF($E$5="C",(VLOOKUP($B13,'C'!$A$1:$J$500,4,FALSE)),(VLOOKUP($B13,B!$A$1:$J$500,4,FALSE)))))</f>
        <v/>
      </c>
      <c r="M13" s="46" t="s">
        <v>20</v>
      </c>
      <c r="N13" s="21" t="str">
        <f>IF($B13="","",(IF($E$5="C",(VLOOKUP($B13,'C'!$A$1:$J$500,5,FALSE)),(VLOOKUP($B13,B!$A$1:$J$500,5,FALSE)))))</f>
        <v/>
      </c>
    </row>
    <row r="14" spans="1:20" ht="18.75" x14ac:dyDescent="0.25">
      <c r="A14" s="14">
        <v>2</v>
      </c>
      <c r="B14" s="36"/>
      <c r="C14" s="69" t="str">
        <f>IF(B14="","",(IF($E$5="C",(VLOOKUP(B14,'C'!$A$1:$J$500,2,FALSE)),(VLOOKUP(B14,B!$A$1:$J$500,2,FALSE)))))</f>
        <v/>
      </c>
      <c r="D14" s="69"/>
      <c r="E14" s="69"/>
      <c r="F14" s="69"/>
      <c r="G14" s="69"/>
      <c r="H14" s="69"/>
      <c r="I14" s="69"/>
      <c r="J14" s="67" t="str">
        <f>IF($B14="","",(IF($E$5="C",(VLOOKUP($B14,'C'!$A$1:$J$500,3,FALSE)),(VLOOKUP($B14,B!$A$1:$J$500,3,FALSE)))))</f>
        <v/>
      </c>
      <c r="K14" s="67"/>
      <c r="L14" s="15" t="str">
        <f>IF($B14="","",(IF($E$5="C",(VLOOKUP($B14,'C'!$A$1:$J$500,4,FALSE)),(VLOOKUP($B14,B!$A$1:$J$500,4,FALSE)))))</f>
        <v/>
      </c>
      <c r="M14" s="46" t="s">
        <v>20</v>
      </c>
      <c r="N14" s="21" t="str">
        <f>IF($B14="","",(IF($E$5="C",(VLOOKUP($B14,'C'!$A$1:$J$500,5,FALSE)),(VLOOKUP($B14,B!$A$1:$J$500,5,FALSE)))))</f>
        <v/>
      </c>
    </row>
    <row r="15" spans="1:20" ht="18.75" x14ac:dyDescent="0.25">
      <c r="A15" s="14">
        <v>3</v>
      </c>
      <c r="B15" s="36"/>
      <c r="C15" s="69" t="str">
        <f>IF(B15="","",(IF($E$5="C",(VLOOKUP(B15,'C'!$A$1:$J$500,2,FALSE)),(VLOOKUP(B15,B!$A$1:$J$500,2,FALSE)))))</f>
        <v/>
      </c>
      <c r="D15" s="69"/>
      <c r="E15" s="69"/>
      <c r="F15" s="69"/>
      <c r="G15" s="69"/>
      <c r="H15" s="69"/>
      <c r="I15" s="69"/>
      <c r="J15" s="67" t="str">
        <f>IF($B15="","",(IF($E$5="C",(VLOOKUP($B15,'C'!$A$1:$J$500,3,FALSE)),(VLOOKUP($B15,B!$A$1:$J$500,3,FALSE)))))</f>
        <v/>
      </c>
      <c r="K15" s="67"/>
      <c r="L15" s="15" t="str">
        <f>IF($B15="","",(IF($E$5="C",(VLOOKUP($B15,'C'!$A$1:$J$500,4,FALSE)),(VLOOKUP($B15,B!$A$1:$J$500,4,FALSE)))))</f>
        <v/>
      </c>
      <c r="M15" s="46" t="s">
        <v>20</v>
      </c>
      <c r="N15" s="21" t="str">
        <f>IF($B15="","",(IF($E$5="C",(VLOOKUP($B15,'C'!$A$1:$J$500,5,FALSE)),(VLOOKUP($B15,B!$A$1:$J$500,5,FALSE)))))</f>
        <v/>
      </c>
    </row>
    <row r="16" spans="1:20" ht="18.75" x14ac:dyDescent="0.25">
      <c r="A16" s="14">
        <v>4</v>
      </c>
      <c r="B16" s="36"/>
      <c r="C16" s="69" t="str">
        <f>IF(B16="","",(IF($E$5="C",(VLOOKUP(B16,'C'!$A$1:$J$500,2,FALSE)),(VLOOKUP(B16,B!$A$1:$J$500,2,FALSE)))))</f>
        <v/>
      </c>
      <c r="D16" s="69"/>
      <c r="E16" s="69"/>
      <c r="F16" s="69"/>
      <c r="G16" s="69"/>
      <c r="H16" s="69"/>
      <c r="I16" s="69"/>
      <c r="J16" s="67" t="str">
        <f>IF($B16="","",(IF($E$5="C",(VLOOKUP($B16,'C'!$A$1:$J$500,3,FALSE)),(VLOOKUP($B16,B!$A$1:$J$500,3,FALSE)))))</f>
        <v/>
      </c>
      <c r="K16" s="67"/>
      <c r="L16" s="15" t="str">
        <f>IF($B16="","",(IF($E$5="C",(VLOOKUP($B16,'C'!$A$1:$J$500,4,FALSE)),(VLOOKUP($B16,B!$A$1:$J$500,4,FALSE)))))</f>
        <v/>
      </c>
      <c r="M16" s="46" t="s">
        <v>20</v>
      </c>
      <c r="N16" s="21" t="str">
        <f>IF($B16="","",(IF($E$5="C",(VLOOKUP($B16,'C'!$A$1:$J$500,5,FALSE)),(VLOOKUP($B16,B!$A$1:$J$500,5,FALSE)))))</f>
        <v/>
      </c>
    </row>
    <row r="17" spans="1:14" ht="18.75" x14ac:dyDescent="0.25">
      <c r="A17" s="14">
        <v>5</v>
      </c>
      <c r="B17" s="36"/>
      <c r="C17" s="69" t="str">
        <f>IF(B17="","",(IF($E$5="C",(VLOOKUP(B17,'C'!$A$1:$J$500,2,FALSE)),(VLOOKUP(B17,B!$A$1:$J$500,2,FALSE)))))</f>
        <v/>
      </c>
      <c r="D17" s="69"/>
      <c r="E17" s="69"/>
      <c r="F17" s="69"/>
      <c r="G17" s="69"/>
      <c r="H17" s="69"/>
      <c r="I17" s="69"/>
      <c r="J17" s="67" t="str">
        <f>IF($B17="","",(IF($E$5="C",(VLOOKUP($B17,'C'!$A$1:$J$500,3,FALSE)),(VLOOKUP($B17,B!$A$1:$J$500,3,FALSE)))))</f>
        <v/>
      </c>
      <c r="K17" s="67"/>
      <c r="L17" s="15" t="str">
        <f>IF($B17="","",(IF($E$5="C",(VLOOKUP($B17,'C'!$A$1:$J$500,4,FALSE)),(VLOOKUP($B17,B!$A$1:$J$500,4,FALSE)))))</f>
        <v/>
      </c>
      <c r="M17" s="46" t="s">
        <v>20</v>
      </c>
      <c r="N17" s="21" t="str">
        <f>IF($B17="","",(IF($E$5="C",(VLOOKUP($B17,'C'!$A$1:$J$500,5,FALSE)),(VLOOKUP($B17,B!$A$1:$J$500,5,FALSE)))))</f>
        <v/>
      </c>
    </row>
    <row r="18" spans="1:14" ht="18.75" x14ac:dyDescent="0.25">
      <c r="A18" s="14">
        <v>6</v>
      </c>
      <c r="B18" s="36"/>
      <c r="C18" s="69" t="str">
        <f>IF(B18="","",(IF($E$5="C",(VLOOKUP(B18,'C'!$A$1:$J$500,2,FALSE)),(VLOOKUP(B18,B!$A$1:$J$500,2,FALSE)))))</f>
        <v/>
      </c>
      <c r="D18" s="69"/>
      <c r="E18" s="69"/>
      <c r="F18" s="69"/>
      <c r="G18" s="69"/>
      <c r="H18" s="69"/>
      <c r="I18" s="69"/>
      <c r="J18" s="67" t="str">
        <f>IF($B18="","",(IF($E$5="C",(VLOOKUP($B18,'C'!$A$1:$J$500,3,FALSE)),(VLOOKUP($B18,B!$A$1:$J$500,3,FALSE)))))</f>
        <v/>
      </c>
      <c r="K18" s="67"/>
      <c r="L18" s="15" t="str">
        <f>IF($B18="","",(IF($E$5="C",(VLOOKUP($B18,'C'!$A$1:$J$500,4,FALSE)),(VLOOKUP($B18,B!$A$1:$J$500,4,FALSE)))))</f>
        <v/>
      </c>
      <c r="M18" s="46" t="s">
        <v>20</v>
      </c>
      <c r="N18" s="21" t="str">
        <f>IF($B18="","",(IF($E$5="C",(VLOOKUP($B18,'C'!$A$1:$J$500,5,FALSE)),(VLOOKUP($B18,B!$A$1:$J$500,5,FALSE)))))</f>
        <v/>
      </c>
    </row>
    <row r="19" spans="1:14" ht="18.75" x14ac:dyDescent="0.25">
      <c r="A19" s="14">
        <v>7</v>
      </c>
      <c r="B19" s="36"/>
      <c r="C19" s="69" t="str">
        <f>IF(B19="","",(IF($E$5="C",(VLOOKUP(B19,'C'!$A$1:$J$500,2,FALSE)),(VLOOKUP(B19,B!$A$1:$J$500,2,FALSE)))))</f>
        <v/>
      </c>
      <c r="D19" s="69"/>
      <c r="E19" s="69"/>
      <c r="F19" s="69"/>
      <c r="G19" s="69"/>
      <c r="H19" s="69"/>
      <c r="I19" s="69"/>
      <c r="J19" s="67" t="str">
        <f>IF($B19="","",(IF($E$5="C",(VLOOKUP($B19,'C'!$A$1:$J$500,3,FALSE)),(VLOOKUP($B19,B!$A$1:$J$500,3,FALSE)))))</f>
        <v/>
      </c>
      <c r="K19" s="67"/>
      <c r="L19" s="15" t="str">
        <f>IF($B19="","",(IF($E$5="C",(VLOOKUP($B19,'C'!$A$1:$J$500,4,FALSE)),(VLOOKUP($B19,B!$A$1:$J$500,4,FALSE)))))</f>
        <v/>
      </c>
      <c r="M19" s="46" t="s">
        <v>20</v>
      </c>
      <c r="N19" s="21" t="str">
        <f>IF($B19="","",(IF($E$5="C",(VLOOKUP($B19,'C'!$A$1:$J$500,5,FALSE)),(VLOOKUP($B19,B!$A$1:$J$500,5,FALSE)))))</f>
        <v/>
      </c>
    </row>
    <row r="20" spans="1:14" ht="19.5" thickBot="1" x14ac:dyDescent="0.3">
      <c r="A20" s="16">
        <v>8</v>
      </c>
      <c r="B20" s="37"/>
      <c r="C20" s="68" t="str">
        <f>IF(B20="","",(IF($E$5="C",(VLOOKUP(B20,'C'!$A$1:$J$500,2,FALSE)),(VLOOKUP(B20,B!$A$1:$J$500,2,FALSE)))))</f>
        <v/>
      </c>
      <c r="D20" s="68"/>
      <c r="E20" s="68"/>
      <c r="F20" s="68"/>
      <c r="G20" s="68"/>
      <c r="H20" s="68"/>
      <c r="I20" s="68"/>
      <c r="J20" s="67" t="str">
        <f>IF($B20="","",(IF($E$5="C",(VLOOKUP($B20,'C'!$A$1:$J$500,3,FALSE)),(VLOOKUP($B20,B!$A$1:$J$500,3,FALSE)))))</f>
        <v/>
      </c>
      <c r="K20" s="67"/>
      <c r="L20" s="15" t="str">
        <f>IF($B20="","",(IF($E$5="C",(VLOOKUP($B20,'C'!$A$1:$J$500,4,FALSE)),(VLOOKUP($B20,B!$A$1:$J$500,4,FALSE)))))</f>
        <v/>
      </c>
      <c r="M20" s="47" t="s">
        <v>20</v>
      </c>
      <c r="N20" s="21" t="str">
        <f>IF($B20="","",(IF($E$5="C",(VLOOKUP($B20,'C'!$A$1:$J$500,5,FALSE)),(VLOOKUP($B20,B!$A$1:$J$500,5,FALSE)))))</f>
        <v/>
      </c>
    </row>
    <row r="21" spans="1:14" ht="15.75" thickBot="1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11.25" customHeight="1" thickBot="1" x14ac:dyDescent="0.25">
      <c r="A22" s="146" t="s">
        <v>17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8"/>
    </row>
    <row r="23" spans="1:14" x14ac:dyDescent="0.2">
      <c r="A23" s="152" t="s">
        <v>845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</row>
    <row r="24" spans="1:14" ht="15.75" thickBot="1" x14ac:dyDescent="0.25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4" x14ac:dyDescent="0.2">
      <c r="A25" s="209" t="s">
        <v>816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1"/>
    </row>
    <row r="26" spans="1:14" x14ac:dyDescent="0.2">
      <c r="A26" s="212" t="s">
        <v>817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4"/>
    </row>
    <row r="27" spans="1:14" ht="22.9" customHeight="1" x14ac:dyDescent="0.4">
      <c r="A27" s="215" t="s">
        <v>847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7"/>
    </row>
    <row r="28" spans="1:14" ht="13.9" customHeight="1" x14ac:dyDescent="0.2">
      <c r="A28" s="225" t="s">
        <v>823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</row>
    <row r="29" spans="1:14" ht="15.75" thickBot="1" x14ac:dyDescent="0.25">
      <c r="A29" s="221" t="s">
        <v>820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3"/>
    </row>
    <row r="30" spans="1:14" ht="15.75" thickBot="1" x14ac:dyDescent="0.25">
      <c r="A30" s="221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3"/>
    </row>
    <row r="31" spans="1:14" x14ac:dyDescent="0.2">
      <c r="A31" s="131" t="s">
        <v>18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</row>
    <row r="32" spans="1:14" ht="15.75" thickBot="1" x14ac:dyDescent="0.25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6"/>
    </row>
  </sheetData>
  <sheetProtection algorithmName="SHA-512" hashValue="bfUxR3aJDdLIFhzVTe0YVdFnruYnleaQpeSt3G9d5LJDzKUdT071baZkYUML/yx41qMmlBUYRhKDw3ZZMghPOA==" saltValue="GDu/UcJSmcNqvLCaT5iNfQ==" spinCount="100000" sheet="1" objects="1" scenarios="1"/>
  <mergeCells count="59">
    <mergeCell ref="A28:N28"/>
    <mergeCell ref="A29:N29"/>
    <mergeCell ref="A30:N30"/>
    <mergeCell ref="A23:N24"/>
    <mergeCell ref="A31:N32"/>
    <mergeCell ref="A21:N21"/>
    <mergeCell ref="A22:N22"/>
    <mergeCell ref="A25:N25"/>
    <mergeCell ref="A26:N26"/>
    <mergeCell ref="A27:N27"/>
    <mergeCell ref="C18:I18"/>
    <mergeCell ref="J18:K18"/>
    <mergeCell ref="C19:I19"/>
    <mergeCell ref="J19:K19"/>
    <mergeCell ref="C20:I20"/>
    <mergeCell ref="J20:K20"/>
    <mergeCell ref="C15:I15"/>
    <mergeCell ref="J15:K15"/>
    <mergeCell ref="C16:I16"/>
    <mergeCell ref="J16:K16"/>
    <mergeCell ref="C17:I17"/>
    <mergeCell ref="J17:K17"/>
    <mergeCell ref="C14:I14"/>
    <mergeCell ref="J14:K14"/>
    <mergeCell ref="A9:A10"/>
    <mergeCell ref="B9:D10"/>
    <mergeCell ref="E9:J9"/>
    <mergeCell ref="K9:N9"/>
    <mergeCell ref="E10:J10"/>
    <mergeCell ref="K10:N10"/>
    <mergeCell ref="A11:N11"/>
    <mergeCell ref="C12:I12"/>
    <mergeCell ref="J12:K12"/>
    <mergeCell ref="C13:I13"/>
    <mergeCell ref="J13:K13"/>
    <mergeCell ref="B5:D5"/>
    <mergeCell ref="E5:I8"/>
    <mergeCell ref="K5:L5"/>
    <mergeCell ref="M5:N5"/>
    <mergeCell ref="B6:D6"/>
    <mergeCell ref="J6:N6"/>
    <mergeCell ref="B7:D7"/>
    <mergeCell ref="J7:N8"/>
    <mergeCell ref="B8:D8"/>
    <mergeCell ref="B4:D4"/>
    <mergeCell ref="F4:I4"/>
    <mergeCell ref="J4:N4"/>
    <mergeCell ref="A1:F1"/>
    <mergeCell ref="G1:H1"/>
    <mergeCell ref="I1:N1"/>
    <mergeCell ref="B2:D2"/>
    <mergeCell ref="F2:I2"/>
    <mergeCell ref="J2:K2"/>
    <mergeCell ref="L2:N2"/>
    <mergeCell ref="B3:D3"/>
    <mergeCell ref="F3:G3"/>
    <mergeCell ref="H3:I3"/>
    <mergeCell ref="J3:K3"/>
    <mergeCell ref="L3:N3"/>
  </mergeCells>
  <dataValidations count="4">
    <dataValidation type="list" allowBlank="1" showInputMessage="1" showErrorMessage="1" sqref="E5:I8" xr:uid="{DB6F9557-4B1D-4762-BDB3-2461056965BE}">
      <formula1>$T$2:$T$4</formula1>
    </dataValidation>
    <dataValidation type="list" allowBlank="1" showInputMessage="1" showErrorMessage="1" sqref="M5:N5" xr:uid="{21768145-E8B5-46B0-9FF7-BCC4C7E2820F}">
      <formula1>$Q$2:$Q$9</formula1>
    </dataValidation>
    <dataValidation type="list" allowBlank="1" showInputMessage="1" showErrorMessage="1" sqref="M13:M20" xr:uid="{346B5B6C-7BA5-46F3-B092-00EED078416B}">
      <formula1>$R$2:$R$4</formula1>
    </dataValidation>
    <dataValidation type="list" allowBlank="1" showInputMessage="1" showErrorMessage="1" sqref="L2:N3" xr:uid="{9D308AC4-F612-4C65-9BF6-F4F0A1D764DC}">
      <formula1>$P$2:$P$7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42DE-D31A-4370-80CA-84E01639CB8D}">
  <dimension ref="A1:T32"/>
  <sheetViews>
    <sheetView workbookViewId="0">
      <selection activeCell="E5" sqref="E5:I8"/>
    </sheetView>
  </sheetViews>
  <sheetFormatPr defaultColWidth="12.77734375" defaultRowHeight="15" x14ac:dyDescent="0.2"/>
  <cols>
    <col min="1" max="1" width="14.2578125" style="9" customWidth="1"/>
    <col min="2" max="2" width="12.77734375" style="9"/>
    <col min="3" max="3" width="7.26171875" style="9" customWidth="1"/>
    <col min="4" max="4" width="3.765625" style="9" customWidth="1"/>
    <col min="5" max="5" width="12.77734375" style="9"/>
    <col min="6" max="6" width="5.6484375" style="9" customWidth="1"/>
    <col min="7" max="7" width="11.56640625" style="9" customWidth="1"/>
    <col min="8" max="8" width="7.6640625" style="9" customWidth="1"/>
    <col min="9" max="9" width="9.14453125" style="9" customWidth="1"/>
    <col min="10" max="10" width="12.77734375" style="9"/>
    <col min="11" max="11" width="5.78125" style="9" customWidth="1"/>
    <col min="12" max="13" width="12.77734375" style="9"/>
    <col min="14" max="14" width="11.1640625" style="9" customWidth="1"/>
    <col min="15" max="22" width="0" style="9" hidden="1" customWidth="1"/>
    <col min="23" max="16384" width="12.77734375" style="9"/>
  </cols>
  <sheetData>
    <row r="1" spans="1:20" ht="19.5" thickBot="1" x14ac:dyDescent="0.3">
      <c r="A1" s="50" t="s">
        <v>0</v>
      </c>
      <c r="B1" s="51"/>
      <c r="C1" s="51"/>
      <c r="D1" s="51"/>
      <c r="E1" s="51"/>
      <c r="F1" s="52"/>
      <c r="G1" s="55" t="s">
        <v>815</v>
      </c>
      <c r="H1" s="56"/>
      <c r="I1" s="53" t="s">
        <v>846</v>
      </c>
      <c r="J1" s="51"/>
      <c r="K1" s="51"/>
      <c r="L1" s="51"/>
      <c r="M1" s="51"/>
      <c r="N1" s="54"/>
    </row>
    <row r="2" spans="1:20" ht="15" customHeight="1" thickBot="1" x14ac:dyDescent="0.3">
      <c r="A2" s="48" t="s">
        <v>844</v>
      </c>
      <c r="B2" s="63">
        <f>'team 1'!B2:D2</f>
        <v>0</v>
      </c>
      <c r="C2" s="64"/>
      <c r="D2" s="65"/>
      <c r="E2" s="49" t="s">
        <v>1</v>
      </c>
      <c r="F2" s="93" t="e">
        <f>B3</f>
        <v>#N/A</v>
      </c>
      <c r="G2" s="94"/>
      <c r="H2" s="94"/>
      <c r="I2" s="95"/>
      <c r="J2" s="61" t="s">
        <v>8</v>
      </c>
      <c r="K2" s="117"/>
      <c r="L2" s="73" t="s">
        <v>20</v>
      </c>
      <c r="M2" s="74"/>
      <c r="N2" s="75"/>
      <c r="P2" s="10" t="s">
        <v>20</v>
      </c>
      <c r="Q2" s="10" t="s">
        <v>20</v>
      </c>
      <c r="R2" s="10" t="s">
        <v>20</v>
      </c>
      <c r="T2" s="18" t="s">
        <v>288</v>
      </c>
    </row>
    <row r="3" spans="1:20" ht="15" customHeight="1" thickBot="1" x14ac:dyDescent="0.3">
      <c r="A3" s="11" t="s">
        <v>1</v>
      </c>
      <c r="B3" s="66" t="e">
        <f>IF(B2="","",VLOOKUP($B$2,D!$A$2:$H$48,2,FALSE))</f>
        <v>#N/A</v>
      </c>
      <c r="C3" s="66"/>
      <c r="D3" s="66"/>
      <c r="E3" s="12" t="s">
        <v>6</v>
      </c>
      <c r="F3" s="99"/>
      <c r="G3" s="100"/>
      <c r="H3" s="110"/>
      <c r="I3" s="110"/>
      <c r="J3" s="61" t="s">
        <v>19</v>
      </c>
      <c r="K3" s="62"/>
      <c r="L3" s="70" t="s">
        <v>20</v>
      </c>
      <c r="M3" s="71"/>
      <c r="N3" s="72"/>
      <c r="P3" s="9" t="s">
        <v>21</v>
      </c>
      <c r="Q3" s="9" t="s">
        <v>25</v>
      </c>
      <c r="R3" s="9" t="s">
        <v>275</v>
      </c>
      <c r="T3" s="19" t="s">
        <v>286</v>
      </c>
    </row>
    <row r="4" spans="1:20" ht="15.75" customHeight="1" thickBot="1" x14ac:dyDescent="0.35">
      <c r="A4" s="11" t="s">
        <v>2</v>
      </c>
      <c r="B4" s="67" t="e">
        <f>IF(B3="","",VLOOKUP($B$2,D!$A$2:$H$48,3,FALSE))</f>
        <v>#N/A</v>
      </c>
      <c r="C4" s="67"/>
      <c r="D4" s="67"/>
      <c r="E4" s="13" t="s">
        <v>5</v>
      </c>
      <c r="F4" s="96"/>
      <c r="G4" s="97"/>
      <c r="H4" s="97"/>
      <c r="I4" s="98"/>
      <c r="J4" s="121"/>
      <c r="K4" s="122"/>
      <c r="L4" s="122"/>
      <c r="M4" s="123"/>
      <c r="N4" s="124"/>
      <c r="P4" s="9" t="s">
        <v>22</v>
      </c>
      <c r="Q4" s="9" t="s">
        <v>26</v>
      </c>
      <c r="R4" s="9" t="s">
        <v>276</v>
      </c>
      <c r="T4" s="19" t="s">
        <v>287</v>
      </c>
    </row>
    <row r="5" spans="1:20" ht="15" customHeight="1" thickBot="1" x14ac:dyDescent="0.3">
      <c r="A5" s="11" t="s">
        <v>4</v>
      </c>
      <c r="B5" s="67" t="e">
        <f>IF(B4="","",VLOOKUP($B$2,D!$A$2:$H$48,4,FALSE))</f>
        <v>#N/A</v>
      </c>
      <c r="C5" s="67"/>
      <c r="D5" s="67"/>
      <c r="E5" s="175" t="s">
        <v>288</v>
      </c>
      <c r="F5" s="176"/>
      <c r="G5" s="176"/>
      <c r="H5" s="176"/>
      <c r="I5" s="177"/>
      <c r="K5" s="125" t="s">
        <v>7</v>
      </c>
      <c r="L5" s="126"/>
      <c r="M5" s="76" t="s">
        <v>20</v>
      </c>
      <c r="N5" s="77"/>
      <c r="P5" s="9" t="s">
        <v>23</v>
      </c>
      <c r="Q5" s="9" t="s">
        <v>28</v>
      </c>
    </row>
    <row r="6" spans="1:20" ht="15" customHeight="1" x14ac:dyDescent="0.2">
      <c r="A6" s="11" t="s">
        <v>284</v>
      </c>
      <c r="B6" s="67" t="e">
        <f>IF(B5="","",VLOOKUP($B$2,D!$A$2:$H$48,5,FALSE))</f>
        <v>#N/A</v>
      </c>
      <c r="C6" s="67"/>
      <c r="D6" s="67"/>
      <c r="E6" s="178"/>
      <c r="F6" s="179"/>
      <c r="G6" s="179"/>
      <c r="H6" s="179"/>
      <c r="I6" s="180"/>
      <c r="J6" s="118"/>
      <c r="K6" s="118"/>
      <c r="L6" s="118"/>
      <c r="M6" s="119"/>
      <c r="N6" s="120"/>
      <c r="P6" s="9" t="s">
        <v>24</v>
      </c>
      <c r="Q6" s="9" t="s">
        <v>27</v>
      </c>
    </row>
    <row r="7" spans="1:20" ht="15" customHeight="1" x14ac:dyDescent="0.2">
      <c r="A7" s="11" t="s">
        <v>3</v>
      </c>
      <c r="B7" s="67" t="e">
        <f>IF(B5="","",VLOOKUP($B$2,D!$A$2:$H$48,6,FALSE))</f>
        <v>#N/A</v>
      </c>
      <c r="C7" s="67"/>
      <c r="D7" s="67"/>
      <c r="E7" s="178"/>
      <c r="F7" s="179"/>
      <c r="G7" s="179"/>
      <c r="H7" s="179"/>
      <c r="I7" s="180"/>
      <c r="J7" s="57"/>
      <c r="K7" s="57"/>
      <c r="L7" s="57"/>
      <c r="M7" s="57"/>
      <c r="N7" s="58"/>
      <c r="Q7" s="9" t="s">
        <v>31</v>
      </c>
    </row>
    <row r="8" spans="1:20" ht="15.75" customHeight="1" thickBot="1" x14ac:dyDescent="0.25">
      <c r="A8" s="11" t="s">
        <v>285</v>
      </c>
      <c r="B8" s="86" t="e">
        <f>IF(B6="","",VLOOKUP($B$2,D!$A$2:$H$48,7,FALSE))</f>
        <v>#N/A</v>
      </c>
      <c r="C8" s="86"/>
      <c r="D8" s="86"/>
      <c r="E8" s="181"/>
      <c r="F8" s="182"/>
      <c r="G8" s="182"/>
      <c r="H8" s="182"/>
      <c r="I8" s="183"/>
      <c r="J8" s="59"/>
      <c r="K8" s="59"/>
      <c r="L8" s="59"/>
      <c r="M8" s="59"/>
      <c r="N8" s="60"/>
      <c r="Q8" s="9" t="s">
        <v>29</v>
      </c>
    </row>
    <row r="9" spans="1:20" ht="15.75" thickBot="1" x14ac:dyDescent="0.25">
      <c r="A9" s="87" t="s">
        <v>16</v>
      </c>
      <c r="B9" s="89" t="e">
        <f>IF(B7="","",VLOOKUP($B$2,D!$A$2:$H$48,8,FALSE))</f>
        <v>#N/A</v>
      </c>
      <c r="C9" s="90"/>
      <c r="D9" s="90"/>
      <c r="E9" s="111" t="s">
        <v>9</v>
      </c>
      <c r="F9" s="112"/>
      <c r="G9" s="112"/>
      <c r="H9" s="112"/>
      <c r="I9" s="112"/>
      <c r="J9" s="113"/>
      <c r="K9" s="78"/>
      <c r="L9" s="64"/>
      <c r="M9" s="64"/>
      <c r="N9" s="65"/>
      <c r="Q9" s="9" t="s">
        <v>30</v>
      </c>
    </row>
    <row r="10" spans="1:20" ht="15.75" thickBot="1" x14ac:dyDescent="0.25">
      <c r="A10" s="88"/>
      <c r="B10" s="91"/>
      <c r="C10" s="92"/>
      <c r="D10" s="92"/>
      <c r="E10" s="114" t="s">
        <v>10</v>
      </c>
      <c r="F10" s="115"/>
      <c r="G10" s="115"/>
      <c r="H10" s="115"/>
      <c r="I10" s="115"/>
      <c r="J10" s="116"/>
      <c r="K10" s="63"/>
      <c r="L10" s="64"/>
      <c r="M10" s="64"/>
      <c r="N10" s="65"/>
    </row>
    <row r="11" spans="1:20" ht="14.25" customHeight="1" thickBot="1" x14ac:dyDescent="0.25">
      <c r="A11" s="79" t="s">
        <v>11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</row>
    <row r="12" spans="1:20" ht="35.25" customHeight="1" x14ac:dyDescent="0.2">
      <c r="A12" s="38"/>
      <c r="B12" s="39" t="s">
        <v>12</v>
      </c>
      <c r="C12" s="83" t="s">
        <v>15</v>
      </c>
      <c r="D12" s="84"/>
      <c r="E12" s="84"/>
      <c r="F12" s="84"/>
      <c r="G12" s="84"/>
      <c r="H12" s="84"/>
      <c r="I12" s="85"/>
      <c r="J12" s="82" t="s">
        <v>822</v>
      </c>
      <c r="K12" s="82"/>
      <c r="L12" s="40" t="s">
        <v>821</v>
      </c>
      <c r="M12" s="41" t="s">
        <v>14</v>
      </c>
      <c r="N12" s="42" t="s">
        <v>13</v>
      </c>
    </row>
    <row r="13" spans="1:20" ht="18.75" x14ac:dyDescent="0.25">
      <c r="A13" s="14">
        <v>1</v>
      </c>
      <c r="B13" s="36"/>
      <c r="C13" s="69" t="str">
        <f>IF(B13="","",(IF($E$5="C",(VLOOKUP(B13,'C'!$A$1:$J$500,2,FALSE)),(VLOOKUP(B13,B!$A$1:$J$500,2,FALSE)))))</f>
        <v/>
      </c>
      <c r="D13" s="69"/>
      <c r="E13" s="69"/>
      <c r="F13" s="69"/>
      <c r="G13" s="69"/>
      <c r="H13" s="69"/>
      <c r="I13" s="69"/>
      <c r="J13" s="67" t="str">
        <f>IF($B13="","",(IF($E$5="C",(VLOOKUP($B13,'C'!$A$1:$J$500,3,FALSE)),(VLOOKUP($B13,B!$A$1:$J$500,3,FALSE)))))</f>
        <v/>
      </c>
      <c r="K13" s="67"/>
      <c r="L13" s="15" t="str">
        <f>IF($B13="","",(IF($E$5="C",(VLOOKUP($B13,'C'!$A$1:$J$500,4,FALSE)),(VLOOKUP($B13,B!$A$1:$J$500,4,FALSE)))))</f>
        <v/>
      </c>
      <c r="M13" s="46" t="s">
        <v>20</v>
      </c>
      <c r="N13" s="21" t="str">
        <f>IF($B13="","",(IF($E$5="C",(VLOOKUP($B13,'C'!$A$1:$J$500,5,FALSE)),(VLOOKUP($B13,B!$A$1:$J$500,5,FALSE)))))</f>
        <v/>
      </c>
    </row>
    <row r="14" spans="1:20" ht="18.75" x14ac:dyDescent="0.25">
      <c r="A14" s="14">
        <v>2</v>
      </c>
      <c r="B14" s="36"/>
      <c r="C14" s="69" t="str">
        <f>IF(B14="","",(IF($E$5="C",(VLOOKUP(B14,'C'!$A$1:$J$500,2,FALSE)),(VLOOKUP(B14,B!$A$1:$J$500,2,FALSE)))))</f>
        <v/>
      </c>
      <c r="D14" s="69"/>
      <c r="E14" s="69"/>
      <c r="F14" s="69"/>
      <c r="G14" s="69"/>
      <c r="H14" s="69"/>
      <c r="I14" s="69"/>
      <c r="J14" s="67" t="str">
        <f>IF($B14="","",(IF($E$5="C",(VLOOKUP($B14,'C'!$A$1:$J$500,3,FALSE)),(VLOOKUP($B14,B!$A$1:$J$500,3,FALSE)))))</f>
        <v/>
      </c>
      <c r="K14" s="67"/>
      <c r="L14" s="15" t="str">
        <f>IF($B14="","",(IF($E$5="C",(VLOOKUP($B14,'C'!$A$1:$J$500,4,FALSE)),(VLOOKUP($B14,B!$A$1:$J$500,4,FALSE)))))</f>
        <v/>
      </c>
      <c r="M14" s="46" t="s">
        <v>20</v>
      </c>
      <c r="N14" s="21" t="str">
        <f>IF($B14="","",(IF($E$5="C",(VLOOKUP($B14,'C'!$A$1:$J$500,5,FALSE)),(VLOOKUP($B14,B!$A$1:$J$500,5,FALSE)))))</f>
        <v/>
      </c>
    </row>
    <row r="15" spans="1:20" ht="18.75" x14ac:dyDescent="0.25">
      <c r="A15" s="14">
        <v>3</v>
      </c>
      <c r="B15" s="36"/>
      <c r="C15" s="69" t="str">
        <f>IF(B15="","",(IF($E$5="C",(VLOOKUP(B15,'C'!$A$1:$J$500,2,FALSE)),(VLOOKUP(B15,B!$A$1:$J$500,2,FALSE)))))</f>
        <v/>
      </c>
      <c r="D15" s="69"/>
      <c r="E15" s="69"/>
      <c r="F15" s="69"/>
      <c r="G15" s="69"/>
      <c r="H15" s="69"/>
      <c r="I15" s="69"/>
      <c r="J15" s="67" t="str">
        <f>IF($B15="","",(IF($E$5="C",(VLOOKUP($B15,'C'!$A$1:$J$500,3,FALSE)),(VLOOKUP($B15,B!$A$1:$J$500,3,FALSE)))))</f>
        <v/>
      </c>
      <c r="K15" s="67"/>
      <c r="L15" s="15" t="str">
        <f>IF($B15="","",(IF($E$5="C",(VLOOKUP($B15,'C'!$A$1:$J$500,4,FALSE)),(VLOOKUP($B15,B!$A$1:$J$500,4,FALSE)))))</f>
        <v/>
      </c>
      <c r="M15" s="46" t="s">
        <v>20</v>
      </c>
      <c r="N15" s="21" t="str">
        <f>IF($B15="","",(IF($E$5="C",(VLOOKUP($B15,'C'!$A$1:$J$500,5,FALSE)),(VLOOKUP($B15,B!$A$1:$J$500,5,FALSE)))))</f>
        <v/>
      </c>
    </row>
    <row r="16" spans="1:20" ht="18.75" x14ac:dyDescent="0.25">
      <c r="A16" s="14">
        <v>4</v>
      </c>
      <c r="B16" s="36"/>
      <c r="C16" s="69" t="str">
        <f>IF(B16="","",(IF($E$5="C",(VLOOKUP(B16,'C'!$A$1:$J$500,2,FALSE)),(VLOOKUP(B16,B!$A$1:$J$500,2,FALSE)))))</f>
        <v/>
      </c>
      <c r="D16" s="69"/>
      <c r="E16" s="69"/>
      <c r="F16" s="69"/>
      <c r="G16" s="69"/>
      <c r="H16" s="69"/>
      <c r="I16" s="69"/>
      <c r="J16" s="67" t="str">
        <f>IF($B16="","",(IF($E$5="C",(VLOOKUP($B16,'C'!$A$1:$J$500,3,FALSE)),(VLOOKUP($B16,B!$A$1:$J$500,3,FALSE)))))</f>
        <v/>
      </c>
      <c r="K16" s="67"/>
      <c r="L16" s="15" t="str">
        <f>IF($B16="","",(IF($E$5="C",(VLOOKUP($B16,'C'!$A$1:$J$500,4,FALSE)),(VLOOKUP($B16,B!$A$1:$J$500,4,FALSE)))))</f>
        <v/>
      </c>
      <c r="M16" s="46" t="s">
        <v>20</v>
      </c>
      <c r="N16" s="21" t="str">
        <f>IF($B16="","",(IF($E$5="C",(VLOOKUP($B16,'C'!$A$1:$J$500,5,FALSE)),(VLOOKUP($B16,B!$A$1:$J$500,5,FALSE)))))</f>
        <v/>
      </c>
    </row>
    <row r="17" spans="1:14" ht="18.75" x14ac:dyDescent="0.25">
      <c r="A17" s="14">
        <v>5</v>
      </c>
      <c r="B17" s="36"/>
      <c r="C17" s="69" t="str">
        <f>IF(B17="","",(IF($E$5="C",(VLOOKUP(B17,'C'!$A$1:$J$500,2,FALSE)),(VLOOKUP(B17,B!$A$1:$J$500,2,FALSE)))))</f>
        <v/>
      </c>
      <c r="D17" s="69"/>
      <c r="E17" s="69"/>
      <c r="F17" s="69"/>
      <c r="G17" s="69"/>
      <c r="H17" s="69"/>
      <c r="I17" s="69"/>
      <c r="J17" s="67" t="str">
        <f>IF($B17="","",(IF($E$5="C",(VLOOKUP($B17,'C'!$A$1:$J$500,3,FALSE)),(VLOOKUP($B17,B!$A$1:$J$500,3,FALSE)))))</f>
        <v/>
      </c>
      <c r="K17" s="67"/>
      <c r="L17" s="15" t="str">
        <f>IF($B17="","",(IF($E$5="C",(VLOOKUP($B17,'C'!$A$1:$J$500,4,FALSE)),(VLOOKUP($B17,B!$A$1:$J$500,4,FALSE)))))</f>
        <v/>
      </c>
      <c r="M17" s="46" t="s">
        <v>20</v>
      </c>
      <c r="N17" s="21" t="str">
        <f>IF($B17="","",(IF($E$5="C",(VLOOKUP($B17,'C'!$A$1:$J$500,5,FALSE)),(VLOOKUP($B17,B!$A$1:$J$500,5,FALSE)))))</f>
        <v/>
      </c>
    </row>
    <row r="18" spans="1:14" ht="18.75" x14ac:dyDescent="0.25">
      <c r="A18" s="14">
        <v>6</v>
      </c>
      <c r="B18" s="36"/>
      <c r="C18" s="69" t="str">
        <f>IF(B18="","",(IF($E$5="C",(VLOOKUP(B18,'C'!$A$1:$J$500,2,FALSE)),(VLOOKUP(B18,B!$A$1:$J$500,2,FALSE)))))</f>
        <v/>
      </c>
      <c r="D18" s="69"/>
      <c r="E18" s="69"/>
      <c r="F18" s="69"/>
      <c r="G18" s="69"/>
      <c r="H18" s="69"/>
      <c r="I18" s="69"/>
      <c r="J18" s="67" t="str">
        <f>IF($B18="","",(IF($E$5="C",(VLOOKUP($B18,'C'!$A$1:$J$500,3,FALSE)),(VLOOKUP($B18,B!$A$1:$J$500,3,FALSE)))))</f>
        <v/>
      </c>
      <c r="K18" s="67"/>
      <c r="L18" s="15" t="str">
        <f>IF($B18="","",(IF($E$5="C",(VLOOKUP($B18,'C'!$A$1:$J$500,4,FALSE)),(VLOOKUP($B18,B!$A$1:$J$500,4,FALSE)))))</f>
        <v/>
      </c>
      <c r="M18" s="46" t="s">
        <v>20</v>
      </c>
      <c r="N18" s="21" t="str">
        <f>IF($B18="","",(IF($E$5="C",(VLOOKUP($B18,'C'!$A$1:$J$500,5,FALSE)),(VLOOKUP($B18,B!$A$1:$J$500,5,FALSE)))))</f>
        <v/>
      </c>
    </row>
    <row r="19" spans="1:14" ht="18.75" x14ac:dyDescent="0.25">
      <c r="A19" s="14">
        <v>7</v>
      </c>
      <c r="B19" s="36"/>
      <c r="C19" s="69" t="str">
        <f>IF(B19="","",(IF($E$5="C",(VLOOKUP(B19,'C'!$A$1:$J$500,2,FALSE)),(VLOOKUP(B19,B!$A$1:$J$500,2,FALSE)))))</f>
        <v/>
      </c>
      <c r="D19" s="69"/>
      <c r="E19" s="69"/>
      <c r="F19" s="69"/>
      <c r="G19" s="69"/>
      <c r="H19" s="69"/>
      <c r="I19" s="69"/>
      <c r="J19" s="67" t="str">
        <f>IF($B19="","",(IF($E$5="C",(VLOOKUP($B19,'C'!$A$1:$J$500,3,FALSE)),(VLOOKUP($B19,B!$A$1:$J$500,3,FALSE)))))</f>
        <v/>
      </c>
      <c r="K19" s="67"/>
      <c r="L19" s="15" t="str">
        <f>IF($B19="","",(IF($E$5="C",(VLOOKUP($B19,'C'!$A$1:$J$500,4,FALSE)),(VLOOKUP($B19,B!$A$1:$J$500,4,FALSE)))))</f>
        <v/>
      </c>
      <c r="M19" s="46" t="s">
        <v>20</v>
      </c>
      <c r="N19" s="21" t="str">
        <f>IF($B19="","",(IF($E$5="C",(VLOOKUP($B19,'C'!$A$1:$J$500,5,FALSE)),(VLOOKUP($B19,B!$A$1:$J$500,5,FALSE)))))</f>
        <v/>
      </c>
    </row>
    <row r="20" spans="1:14" ht="19.5" thickBot="1" x14ac:dyDescent="0.3">
      <c r="A20" s="16">
        <v>8</v>
      </c>
      <c r="B20" s="37"/>
      <c r="C20" s="68" t="str">
        <f>IF(B20="","",(IF($E$5="C",(VLOOKUP(B20,'C'!$A$1:$J$500,2,FALSE)),(VLOOKUP(B20,B!$A$1:$J$500,2,FALSE)))))</f>
        <v/>
      </c>
      <c r="D20" s="68"/>
      <c r="E20" s="68"/>
      <c r="F20" s="68"/>
      <c r="G20" s="68"/>
      <c r="H20" s="68"/>
      <c r="I20" s="68"/>
      <c r="J20" s="67" t="str">
        <f>IF($B20="","",(IF($E$5="C",(VLOOKUP($B20,'C'!$A$1:$J$500,3,FALSE)),(VLOOKUP($B20,B!$A$1:$J$500,3,FALSE)))))</f>
        <v/>
      </c>
      <c r="K20" s="67"/>
      <c r="L20" s="15" t="str">
        <f>IF($B20="","",(IF($E$5="C",(VLOOKUP($B20,'C'!$A$1:$J$500,4,FALSE)),(VLOOKUP($B20,B!$A$1:$J$500,4,FALSE)))))</f>
        <v/>
      </c>
      <c r="M20" s="47" t="s">
        <v>20</v>
      </c>
      <c r="N20" s="21" t="str">
        <f>IF($B20="","",(IF($E$5="C",(VLOOKUP($B20,'C'!$A$1:$J$500,5,FALSE)),(VLOOKUP($B20,B!$A$1:$J$500,5,FALSE)))))</f>
        <v/>
      </c>
    </row>
    <row r="21" spans="1:14" ht="15.75" thickBot="1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11.25" customHeight="1" thickBot="1" x14ac:dyDescent="0.25">
      <c r="A22" s="146" t="s">
        <v>17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8"/>
    </row>
    <row r="23" spans="1:14" x14ac:dyDescent="0.2">
      <c r="A23" s="152" t="s">
        <v>845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</row>
    <row r="24" spans="1:14" ht="15.75" thickBot="1" x14ac:dyDescent="0.25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4" x14ac:dyDescent="0.2">
      <c r="A25" s="209" t="s">
        <v>816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1"/>
    </row>
    <row r="26" spans="1:14" x14ac:dyDescent="0.2">
      <c r="A26" s="212" t="s">
        <v>817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4"/>
    </row>
    <row r="27" spans="1:14" ht="22.9" customHeight="1" x14ac:dyDescent="0.4">
      <c r="A27" s="215" t="s">
        <v>847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7"/>
    </row>
    <row r="28" spans="1:14" ht="13.9" customHeight="1" x14ac:dyDescent="0.2">
      <c r="A28" s="225" t="s">
        <v>823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</row>
    <row r="29" spans="1:14" ht="15.75" thickBot="1" x14ac:dyDescent="0.25">
      <c r="A29" s="221" t="s">
        <v>820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3"/>
    </row>
    <row r="30" spans="1:14" ht="15.75" thickBot="1" x14ac:dyDescent="0.25">
      <c r="A30" s="221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3"/>
    </row>
    <row r="31" spans="1:14" x14ac:dyDescent="0.2">
      <c r="A31" s="131" t="s">
        <v>18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</row>
    <row r="32" spans="1:14" ht="15.75" thickBot="1" x14ac:dyDescent="0.25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6"/>
    </row>
  </sheetData>
  <sheetProtection algorithmName="SHA-512" hashValue="23qo2mauaZoxVt0oFIS4tR+sQZ81PxHEDmHbNLHjK9EmTLzcKSHYr/XWwBzBWpyk0qlxwJ02+SE4l24paKjuJQ==" saltValue="PCX+YtOwjUNY6qOJAt1+cg==" spinCount="100000" sheet="1" objects="1" scenarios="1"/>
  <mergeCells count="59">
    <mergeCell ref="A28:N28"/>
    <mergeCell ref="A29:N29"/>
    <mergeCell ref="A30:N30"/>
    <mergeCell ref="A23:N24"/>
    <mergeCell ref="A31:N32"/>
    <mergeCell ref="A21:N21"/>
    <mergeCell ref="A22:N22"/>
    <mergeCell ref="A25:N25"/>
    <mergeCell ref="A26:N26"/>
    <mergeCell ref="A27:N27"/>
    <mergeCell ref="C18:I18"/>
    <mergeCell ref="J18:K18"/>
    <mergeCell ref="C19:I19"/>
    <mergeCell ref="J19:K19"/>
    <mergeCell ref="C20:I20"/>
    <mergeCell ref="J20:K20"/>
    <mergeCell ref="C15:I15"/>
    <mergeCell ref="J15:K15"/>
    <mergeCell ref="C16:I16"/>
    <mergeCell ref="J16:K16"/>
    <mergeCell ref="C17:I17"/>
    <mergeCell ref="J17:K17"/>
    <mergeCell ref="C14:I14"/>
    <mergeCell ref="J14:K14"/>
    <mergeCell ref="A9:A10"/>
    <mergeCell ref="B9:D10"/>
    <mergeCell ref="E9:J9"/>
    <mergeCell ref="K9:N9"/>
    <mergeCell ref="E10:J10"/>
    <mergeCell ref="K10:N10"/>
    <mergeCell ref="A11:N11"/>
    <mergeCell ref="C12:I12"/>
    <mergeCell ref="J12:K12"/>
    <mergeCell ref="C13:I13"/>
    <mergeCell ref="J13:K13"/>
    <mergeCell ref="B5:D5"/>
    <mergeCell ref="E5:I8"/>
    <mergeCell ref="K5:L5"/>
    <mergeCell ref="M5:N5"/>
    <mergeCell ref="B6:D6"/>
    <mergeCell ref="J6:N6"/>
    <mergeCell ref="B7:D7"/>
    <mergeCell ref="J7:N8"/>
    <mergeCell ref="B8:D8"/>
    <mergeCell ref="B4:D4"/>
    <mergeCell ref="F4:I4"/>
    <mergeCell ref="J4:N4"/>
    <mergeCell ref="A1:F1"/>
    <mergeCell ref="G1:H1"/>
    <mergeCell ref="I1:N1"/>
    <mergeCell ref="B2:D2"/>
    <mergeCell ref="F2:I2"/>
    <mergeCell ref="J2:K2"/>
    <mergeCell ref="L2:N2"/>
    <mergeCell ref="B3:D3"/>
    <mergeCell ref="F3:G3"/>
    <mergeCell ref="H3:I3"/>
    <mergeCell ref="J3:K3"/>
    <mergeCell ref="L3:N3"/>
  </mergeCells>
  <dataValidations count="4">
    <dataValidation type="list" allowBlank="1" showInputMessage="1" showErrorMessage="1" sqref="E5:I8" xr:uid="{C5B2F2D1-BF99-45FB-A26B-4076D4DF51A5}">
      <formula1>$T$2:$T$4</formula1>
    </dataValidation>
    <dataValidation type="list" allowBlank="1" showInputMessage="1" showErrorMessage="1" sqref="M5:N5" xr:uid="{F9763F93-8149-4703-A3B4-1FB04FB7CD6F}">
      <formula1>$Q$2:$Q$9</formula1>
    </dataValidation>
    <dataValidation type="list" allowBlank="1" showInputMessage="1" showErrorMessage="1" sqref="M13:M20" xr:uid="{D0E009D7-5EAA-4701-8CC4-61B2101A9E3F}">
      <formula1>$R$2:$R$4</formula1>
    </dataValidation>
    <dataValidation type="list" allowBlank="1" showInputMessage="1" showErrorMessage="1" sqref="L2:N3" xr:uid="{2454776A-6C98-4850-92AB-4B6A8387BAF5}">
      <formula1>$P$2:$P$7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F931E-A6FF-4727-998E-A4012812496B}">
  <dimension ref="A1:T32"/>
  <sheetViews>
    <sheetView workbookViewId="0">
      <selection activeCell="E5" sqref="E5:I8"/>
    </sheetView>
  </sheetViews>
  <sheetFormatPr defaultColWidth="12.77734375" defaultRowHeight="15" x14ac:dyDescent="0.2"/>
  <cols>
    <col min="1" max="1" width="14.2578125" style="9" customWidth="1"/>
    <col min="2" max="2" width="12.77734375" style="9"/>
    <col min="3" max="3" width="7.26171875" style="9" customWidth="1"/>
    <col min="4" max="4" width="3.765625" style="9" customWidth="1"/>
    <col min="5" max="5" width="12.77734375" style="9"/>
    <col min="6" max="6" width="5.6484375" style="9" customWidth="1"/>
    <col min="7" max="7" width="11.56640625" style="9" customWidth="1"/>
    <col min="8" max="8" width="7.6640625" style="9" customWidth="1"/>
    <col min="9" max="9" width="9.14453125" style="9" customWidth="1"/>
    <col min="10" max="10" width="12.77734375" style="9"/>
    <col min="11" max="11" width="5.78125" style="9" customWidth="1"/>
    <col min="12" max="13" width="12.77734375" style="9"/>
    <col min="14" max="14" width="11.1640625" style="9" customWidth="1"/>
    <col min="15" max="22" width="0" style="9" hidden="1" customWidth="1"/>
    <col min="23" max="16384" width="12.77734375" style="9"/>
  </cols>
  <sheetData>
    <row r="1" spans="1:20" ht="19.5" thickBot="1" x14ac:dyDescent="0.3">
      <c r="A1" s="50" t="s">
        <v>0</v>
      </c>
      <c r="B1" s="51"/>
      <c r="C1" s="51"/>
      <c r="D1" s="51"/>
      <c r="E1" s="51"/>
      <c r="F1" s="52"/>
      <c r="G1" s="55" t="s">
        <v>815</v>
      </c>
      <c r="H1" s="56"/>
      <c r="I1" s="53" t="s">
        <v>846</v>
      </c>
      <c r="J1" s="51"/>
      <c r="K1" s="51"/>
      <c r="L1" s="51"/>
      <c r="M1" s="51"/>
      <c r="N1" s="54"/>
    </row>
    <row r="2" spans="1:20" ht="15" customHeight="1" thickBot="1" x14ac:dyDescent="0.3">
      <c r="A2" s="48" t="s">
        <v>844</v>
      </c>
      <c r="B2" s="63">
        <f>'team 1'!B2:D2</f>
        <v>0</v>
      </c>
      <c r="C2" s="64"/>
      <c r="D2" s="65"/>
      <c r="E2" s="49" t="s">
        <v>1</v>
      </c>
      <c r="F2" s="93" t="e">
        <f>B3</f>
        <v>#N/A</v>
      </c>
      <c r="G2" s="94"/>
      <c r="H2" s="94"/>
      <c r="I2" s="95"/>
      <c r="J2" s="61" t="s">
        <v>8</v>
      </c>
      <c r="K2" s="117"/>
      <c r="L2" s="73" t="s">
        <v>20</v>
      </c>
      <c r="M2" s="74"/>
      <c r="N2" s="75"/>
      <c r="P2" s="10" t="s">
        <v>20</v>
      </c>
      <c r="Q2" s="10" t="s">
        <v>20</v>
      </c>
      <c r="R2" s="10" t="s">
        <v>20</v>
      </c>
      <c r="T2" s="18" t="s">
        <v>288</v>
      </c>
    </row>
    <row r="3" spans="1:20" ht="15" customHeight="1" thickBot="1" x14ac:dyDescent="0.3">
      <c r="A3" s="11" t="s">
        <v>1</v>
      </c>
      <c r="B3" s="66" t="e">
        <f>IF(B2="","",VLOOKUP($B$2,D!$A$2:$H$48,2,FALSE))</f>
        <v>#N/A</v>
      </c>
      <c r="C3" s="66"/>
      <c r="D3" s="66"/>
      <c r="E3" s="12" t="s">
        <v>6</v>
      </c>
      <c r="F3" s="99"/>
      <c r="G3" s="100"/>
      <c r="H3" s="110"/>
      <c r="I3" s="110"/>
      <c r="J3" s="61" t="s">
        <v>19</v>
      </c>
      <c r="K3" s="62"/>
      <c r="L3" s="70" t="s">
        <v>20</v>
      </c>
      <c r="M3" s="71"/>
      <c r="N3" s="72"/>
      <c r="P3" s="9" t="s">
        <v>21</v>
      </c>
      <c r="Q3" s="9" t="s">
        <v>25</v>
      </c>
      <c r="R3" s="9" t="s">
        <v>275</v>
      </c>
      <c r="T3" s="19" t="s">
        <v>286</v>
      </c>
    </row>
    <row r="4" spans="1:20" ht="15.75" customHeight="1" thickBot="1" x14ac:dyDescent="0.35">
      <c r="A4" s="11" t="s">
        <v>2</v>
      </c>
      <c r="B4" s="67" t="e">
        <f>IF(B3="","",VLOOKUP($B$2,D!$A$2:$H$48,3,FALSE))</f>
        <v>#N/A</v>
      </c>
      <c r="C4" s="67"/>
      <c r="D4" s="67"/>
      <c r="E4" s="13" t="s">
        <v>5</v>
      </c>
      <c r="F4" s="96"/>
      <c r="G4" s="97"/>
      <c r="H4" s="97"/>
      <c r="I4" s="98"/>
      <c r="J4" s="121"/>
      <c r="K4" s="122"/>
      <c r="L4" s="122"/>
      <c r="M4" s="123"/>
      <c r="N4" s="124"/>
      <c r="P4" s="9" t="s">
        <v>22</v>
      </c>
      <c r="Q4" s="9" t="s">
        <v>26</v>
      </c>
      <c r="R4" s="9" t="s">
        <v>276</v>
      </c>
      <c r="T4" s="19" t="s">
        <v>287</v>
      </c>
    </row>
    <row r="5" spans="1:20" ht="15" customHeight="1" thickBot="1" x14ac:dyDescent="0.3">
      <c r="A5" s="11" t="s">
        <v>4</v>
      </c>
      <c r="B5" s="67" t="e">
        <f>IF(B4="","",VLOOKUP($B$2,D!$A$2:$H$48,4,FALSE))</f>
        <v>#N/A</v>
      </c>
      <c r="C5" s="67"/>
      <c r="D5" s="67"/>
      <c r="E5" s="175" t="s">
        <v>288</v>
      </c>
      <c r="F5" s="176"/>
      <c r="G5" s="176"/>
      <c r="H5" s="176"/>
      <c r="I5" s="177"/>
      <c r="K5" s="125" t="s">
        <v>7</v>
      </c>
      <c r="L5" s="126"/>
      <c r="M5" s="76" t="s">
        <v>20</v>
      </c>
      <c r="N5" s="77"/>
      <c r="P5" s="9" t="s">
        <v>23</v>
      </c>
      <c r="Q5" s="9" t="s">
        <v>28</v>
      </c>
    </row>
    <row r="6" spans="1:20" ht="15" customHeight="1" x14ac:dyDescent="0.2">
      <c r="A6" s="11" t="s">
        <v>284</v>
      </c>
      <c r="B6" s="67" t="e">
        <f>IF(B5="","",VLOOKUP($B$2,D!$A$2:$H$48,5,FALSE))</f>
        <v>#N/A</v>
      </c>
      <c r="C6" s="67"/>
      <c r="D6" s="67"/>
      <c r="E6" s="178"/>
      <c r="F6" s="179"/>
      <c r="G6" s="179"/>
      <c r="H6" s="179"/>
      <c r="I6" s="180"/>
      <c r="J6" s="118"/>
      <c r="K6" s="118"/>
      <c r="L6" s="118"/>
      <c r="M6" s="119"/>
      <c r="N6" s="120"/>
      <c r="P6" s="9" t="s">
        <v>24</v>
      </c>
      <c r="Q6" s="9" t="s">
        <v>27</v>
      </c>
    </row>
    <row r="7" spans="1:20" ht="15" customHeight="1" x14ac:dyDescent="0.2">
      <c r="A7" s="11" t="s">
        <v>3</v>
      </c>
      <c r="B7" s="67" t="e">
        <f>IF(B5="","",VLOOKUP($B$2,D!$A$2:$H$48,6,FALSE))</f>
        <v>#N/A</v>
      </c>
      <c r="C7" s="67"/>
      <c r="D7" s="67"/>
      <c r="E7" s="178"/>
      <c r="F7" s="179"/>
      <c r="G7" s="179"/>
      <c r="H7" s="179"/>
      <c r="I7" s="180"/>
      <c r="J7" s="57"/>
      <c r="K7" s="57"/>
      <c r="L7" s="57"/>
      <c r="M7" s="57"/>
      <c r="N7" s="58"/>
      <c r="Q7" s="9" t="s">
        <v>31</v>
      </c>
    </row>
    <row r="8" spans="1:20" ht="15.75" customHeight="1" thickBot="1" x14ac:dyDescent="0.25">
      <c r="A8" s="11" t="s">
        <v>285</v>
      </c>
      <c r="B8" s="86" t="e">
        <f>IF(B6="","",VLOOKUP($B$2,D!$A$2:$H$48,7,FALSE))</f>
        <v>#N/A</v>
      </c>
      <c r="C8" s="86"/>
      <c r="D8" s="86"/>
      <c r="E8" s="181"/>
      <c r="F8" s="182"/>
      <c r="G8" s="182"/>
      <c r="H8" s="182"/>
      <c r="I8" s="183"/>
      <c r="J8" s="59"/>
      <c r="K8" s="59"/>
      <c r="L8" s="59"/>
      <c r="M8" s="59"/>
      <c r="N8" s="60"/>
      <c r="Q8" s="9" t="s">
        <v>29</v>
      </c>
    </row>
    <row r="9" spans="1:20" ht="15.75" thickBot="1" x14ac:dyDescent="0.25">
      <c r="A9" s="87" t="s">
        <v>16</v>
      </c>
      <c r="B9" s="89" t="e">
        <f>IF(B7="","",VLOOKUP($B$2,D!$A$2:$H$48,8,FALSE))</f>
        <v>#N/A</v>
      </c>
      <c r="C9" s="90"/>
      <c r="D9" s="90"/>
      <c r="E9" s="111" t="s">
        <v>9</v>
      </c>
      <c r="F9" s="112"/>
      <c r="G9" s="112"/>
      <c r="H9" s="112"/>
      <c r="I9" s="112"/>
      <c r="J9" s="113"/>
      <c r="K9" s="78"/>
      <c r="L9" s="64"/>
      <c r="M9" s="64"/>
      <c r="N9" s="65"/>
      <c r="Q9" s="9" t="s">
        <v>30</v>
      </c>
    </row>
    <row r="10" spans="1:20" ht="15.75" thickBot="1" x14ac:dyDescent="0.25">
      <c r="A10" s="88"/>
      <c r="B10" s="91"/>
      <c r="C10" s="92"/>
      <c r="D10" s="92"/>
      <c r="E10" s="114" t="s">
        <v>10</v>
      </c>
      <c r="F10" s="115"/>
      <c r="G10" s="115"/>
      <c r="H10" s="115"/>
      <c r="I10" s="115"/>
      <c r="J10" s="116"/>
      <c r="K10" s="63"/>
      <c r="L10" s="64"/>
      <c r="M10" s="64"/>
      <c r="N10" s="65"/>
    </row>
    <row r="11" spans="1:20" ht="14.25" customHeight="1" thickBot="1" x14ac:dyDescent="0.25">
      <c r="A11" s="79" t="s">
        <v>11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</row>
    <row r="12" spans="1:20" ht="35.25" customHeight="1" x14ac:dyDescent="0.2">
      <c r="A12" s="38"/>
      <c r="B12" s="39" t="s">
        <v>12</v>
      </c>
      <c r="C12" s="83" t="s">
        <v>15</v>
      </c>
      <c r="D12" s="84"/>
      <c r="E12" s="84"/>
      <c r="F12" s="84"/>
      <c r="G12" s="84"/>
      <c r="H12" s="84"/>
      <c r="I12" s="85"/>
      <c r="J12" s="82" t="s">
        <v>822</v>
      </c>
      <c r="K12" s="82"/>
      <c r="L12" s="40" t="s">
        <v>821</v>
      </c>
      <c r="M12" s="41" t="s">
        <v>14</v>
      </c>
      <c r="N12" s="42" t="s">
        <v>13</v>
      </c>
    </row>
    <row r="13" spans="1:20" ht="18.75" x14ac:dyDescent="0.25">
      <c r="A13" s="14">
        <v>1</v>
      </c>
      <c r="B13" s="36"/>
      <c r="C13" s="69" t="str">
        <f>IF(B13="","",(IF($E$5="C",(VLOOKUP(B13,'C'!$A$1:$J$500,2,FALSE)),(VLOOKUP(B13,B!$A$1:$J$500,2,FALSE)))))</f>
        <v/>
      </c>
      <c r="D13" s="69"/>
      <c r="E13" s="69"/>
      <c r="F13" s="69"/>
      <c r="G13" s="69"/>
      <c r="H13" s="69"/>
      <c r="I13" s="69"/>
      <c r="J13" s="67" t="str">
        <f>IF($B13="","",(IF($E$5="C",(VLOOKUP($B13,'C'!$A$1:$J$500,3,FALSE)),(VLOOKUP($B13,B!$A$1:$J$500,3,FALSE)))))</f>
        <v/>
      </c>
      <c r="K13" s="67"/>
      <c r="L13" s="15" t="str">
        <f>IF($B13="","",(IF($E$5="C",(VLOOKUP($B13,'C'!$A$1:$J$500,4,FALSE)),(VLOOKUP($B13,B!$A$1:$J$500,4,FALSE)))))</f>
        <v/>
      </c>
      <c r="M13" s="46" t="s">
        <v>20</v>
      </c>
      <c r="N13" s="21" t="str">
        <f>IF($B13="","",(IF($E$5="C",(VLOOKUP($B13,'C'!$A$1:$J$500,5,FALSE)),(VLOOKUP($B13,B!$A$1:$J$500,5,FALSE)))))</f>
        <v/>
      </c>
    </row>
    <row r="14" spans="1:20" ht="18.75" x14ac:dyDescent="0.25">
      <c r="A14" s="14">
        <v>2</v>
      </c>
      <c r="B14" s="36"/>
      <c r="C14" s="69" t="str">
        <f>IF(B14="","",(IF($E$5="C",(VLOOKUP(B14,'C'!$A$1:$J$500,2,FALSE)),(VLOOKUP(B14,B!$A$1:$J$500,2,FALSE)))))</f>
        <v/>
      </c>
      <c r="D14" s="69"/>
      <c r="E14" s="69"/>
      <c r="F14" s="69"/>
      <c r="G14" s="69"/>
      <c r="H14" s="69"/>
      <c r="I14" s="69"/>
      <c r="J14" s="67" t="str">
        <f>IF($B14="","",(IF($E$5="C",(VLOOKUP($B14,'C'!$A$1:$J$500,3,FALSE)),(VLOOKUP($B14,B!$A$1:$J$500,3,FALSE)))))</f>
        <v/>
      </c>
      <c r="K14" s="67"/>
      <c r="L14" s="15" t="str">
        <f>IF($B14="","",(IF($E$5="C",(VLOOKUP($B14,'C'!$A$1:$J$500,4,FALSE)),(VLOOKUP($B14,B!$A$1:$J$500,4,FALSE)))))</f>
        <v/>
      </c>
      <c r="M14" s="46" t="s">
        <v>20</v>
      </c>
      <c r="N14" s="21" t="str">
        <f>IF($B14="","",(IF($E$5="C",(VLOOKUP($B14,'C'!$A$1:$J$500,5,FALSE)),(VLOOKUP($B14,B!$A$1:$J$500,5,FALSE)))))</f>
        <v/>
      </c>
    </row>
    <row r="15" spans="1:20" ht="18.75" x14ac:dyDescent="0.25">
      <c r="A15" s="14">
        <v>3</v>
      </c>
      <c r="B15" s="36"/>
      <c r="C15" s="69" t="str">
        <f>IF(B15="","",(IF($E$5="C",(VLOOKUP(B15,'C'!$A$1:$J$500,2,FALSE)),(VLOOKUP(B15,B!$A$1:$J$500,2,FALSE)))))</f>
        <v/>
      </c>
      <c r="D15" s="69"/>
      <c r="E15" s="69"/>
      <c r="F15" s="69"/>
      <c r="G15" s="69"/>
      <c r="H15" s="69"/>
      <c r="I15" s="69"/>
      <c r="J15" s="67" t="str">
        <f>IF($B15="","",(IF($E$5="C",(VLOOKUP($B15,'C'!$A$1:$J$500,3,FALSE)),(VLOOKUP($B15,B!$A$1:$J$500,3,FALSE)))))</f>
        <v/>
      </c>
      <c r="K15" s="67"/>
      <c r="L15" s="15" t="str">
        <f>IF($B15="","",(IF($E$5="C",(VLOOKUP($B15,'C'!$A$1:$J$500,4,FALSE)),(VLOOKUP($B15,B!$A$1:$J$500,4,FALSE)))))</f>
        <v/>
      </c>
      <c r="M15" s="46" t="s">
        <v>20</v>
      </c>
      <c r="N15" s="21" t="str">
        <f>IF($B15="","",(IF($E$5="C",(VLOOKUP($B15,'C'!$A$1:$J$500,5,FALSE)),(VLOOKUP($B15,B!$A$1:$J$500,5,FALSE)))))</f>
        <v/>
      </c>
    </row>
    <row r="16" spans="1:20" ht="18.75" x14ac:dyDescent="0.25">
      <c r="A16" s="14">
        <v>4</v>
      </c>
      <c r="B16" s="36"/>
      <c r="C16" s="69" t="str">
        <f>IF(B16="","",(IF($E$5="C",(VLOOKUP(B16,'C'!$A$1:$J$500,2,FALSE)),(VLOOKUP(B16,B!$A$1:$J$500,2,FALSE)))))</f>
        <v/>
      </c>
      <c r="D16" s="69"/>
      <c r="E16" s="69"/>
      <c r="F16" s="69"/>
      <c r="G16" s="69"/>
      <c r="H16" s="69"/>
      <c r="I16" s="69"/>
      <c r="J16" s="67" t="str">
        <f>IF($B16="","",(IF($E$5="C",(VLOOKUP($B16,'C'!$A$1:$J$500,3,FALSE)),(VLOOKUP($B16,B!$A$1:$J$500,3,FALSE)))))</f>
        <v/>
      </c>
      <c r="K16" s="67"/>
      <c r="L16" s="15" t="str">
        <f>IF($B16="","",(IF($E$5="C",(VLOOKUP($B16,'C'!$A$1:$J$500,4,FALSE)),(VLOOKUP($B16,B!$A$1:$J$500,4,FALSE)))))</f>
        <v/>
      </c>
      <c r="M16" s="46" t="s">
        <v>20</v>
      </c>
      <c r="N16" s="21" t="str">
        <f>IF($B16="","",(IF($E$5="C",(VLOOKUP($B16,'C'!$A$1:$J$500,5,FALSE)),(VLOOKUP($B16,B!$A$1:$J$500,5,FALSE)))))</f>
        <v/>
      </c>
    </row>
    <row r="17" spans="1:14" ht="18.75" x14ac:dyDescent="0.25">
      <c r="A17" s="14">
        <v>5</v>
      </c>
      <c r="B17" s="36"/>
      <c r="C17" s="69" t="str">
        <f>IF(B17="","",(IF($E$5="C",(VLOOKUP(B17,'C'!$A$1:$J$500,2,FALSE)),(VLOOKUP(B17,B!$A$1:$J$500,2,FALSE)))))</f>
        <v/>
      </c>
      <c r="D17" s="69"/>
      <c r="E17" s="69"/>
      <c r="F17" s="69"/>
      <c r="G17" s="69"/>
      <c r="H17" s="69"/>
      <c r="I17" s="69"/>
      <c r="J17" s="67" t="str">
        <f>IF($B17="","",(IF($E$5="C",(VLOOKUP($B17,'C'!$A$1:$J$500,3,FALSE)),(VLOOKUP($B17,B!$A$1:$J$500,3,FALSE)))))</f>
        <v/>
      </c>
      <c r="K17" s="67"/>
      <c r="L17" s="15" t="str">
        <f>IF($B17="","",(IF($E$5="C",(VLOOKUP($B17,'C'!$A$1:$J$500,4,FALSE)),(VLOOKUP($B17,B!$A$1:$J$500,4,FALSE)))))</f>
        <v/>
      </c>
      <c r="M17" s="46" t="s">
        <v>20</v>
      </c>
      <c r="N17" s="21" t="str">
        <f>IF($B17="","",(IF($E$5="C",(VLOOKUP($B17,'C'!$A$1:$J$500,5,FALSE)),(VLOOKUP($B17,B!$A$1:$J$500,5,FALSE)))))</f>
        <v/>
      </c>
    </row>
    <row r="18" spans="1:14" ht="18.75" x14ac:dyDescent="0.25">
      <c r="A18" s="14">
        <v>6</v>
      </c>
      <c r="B18" s="36"/>
      <c r="C18" s="69" t="str">
        <f>IF(B18="","",(IF($E$5="C",(VLOOKUP(B18,'C'!$A$1:$J$500,2,FALSE)),(VLOOKUP(B18,B!$A$1:$J$500,2,FALSE)))))</f>
        <v/>
      </c>
      <c r="D18" s="69"/>
      <c r="E18" s="69"/>
      <c r="F18" s="69"/>
      <c r="G18" s="69"/>
      <c r="H18" s="69"/>
      <c r="I18" s="69"/>
      <c r="J18" s="67" t="str">
        <f>IF($B18="","",(IF($E$5="C",(VLOOKUP($B18,'C'!$A$1:$J$500,3,FALSE)),(VLOOKUP($B18,B!$A$1:$J$500,3,FALSE)))))</f>
        <v/>
      </c>
      <c r="K18" s="67"/>
      <c r="L18" s="15" t="str">
        <f>IF($B18="","",(IF($E$5="C",(VLOOKUP($B18,'C'!$A$1:$J$500,4,FALSE)),(VLOOKUP($B18,B!$A$1:$J$500,4,FALSE)))))</f>
        <v/>
      </c>
      <c r="M18" s="46" t="s">
        <v>20</v>
      </c>
      <c r="N18" s="21" t="str">
        <f>IF($B18="","",(IF($E$5="C",(VLOOKUP($B18,'C'!$A$1:$J$500,5,FALSE)),(VLOOKUP($B18,B!$A$1:$J$500,5,FALSE)))))</f>
        <v/>
      </c>
    </row>
    <row r="19" spans="1:14" ht="18.75" x14ac:dyDescent="0.25">
      <c r="A19" s="14">
        <v>7</v>
      </c>
      <c r="B19" s="36"/>
      <c r="C19" s="69" t="str">
        <f>IF(B19="","",(IF($E$5="C",(VLOOKUP(B19,'C'!$A$1:$J$500,2,FALSE)),(VLOOKUP(B19,B!$A$1:$J$500,2,FALSE)))))</f>
        <v/>
      </c>
      <c r="D19" s="69"/>
      <c r="E19" s="69"/>
      <c r="F19" s="69"/>
      <c r="G19" s="69"/>
      <c r="H19" s="69"/>
      <c r="I19" s="69"/>
      <c r="J19" s="67" t="str">
        <f>IF($B19="","",(IF($E$5="C",(VLOOKUP($B19,'C'!$A$1:$J$500,3,FALSE)),(VLOOKUP($B19,B!$A$1:$J$500,3,FALSE)))))</f>
        <v/>
      </c>
      <c r="K19" s="67"/>
      <c r="L19" s="15" t="str">
        <f>IF($B19="","",(IF($E$5="C",(VLOOKUP($B19,'C'!$A$1:$J$500,4,FALSE)),(VLOOKUP($B19,B!$A$1:$J$500,4,FALSE)))))</f>
        <v/>
      </c>
      <c r="M19" s="46" t="s">
        <v>20</v>
      </c>
      <c r="N19" s="21" t="str">
        <f>IF($B19="","",(IF($E$5="C",(VLOOKUP($B19,'C'!$A$1:$J$500,5,FALSE)),(VLOOKUP($B19,B!$A$1:$J$500,5,FALSE)))))</f>
        <v/>
      </c>
    </row>
    <row r="20" spans="1:14" ht="19.5" thickBot="1" x14ac:dyDescent="0.3">
      <c r="A20" s="16">
        <v>8</v>
      </c>
      <c r="B20" s="37"/>
      <c r="C20" s="68" t="str">
        <f>IF(B20="","",(IF($E$5="C",(VLOOKUP(B20,'C'!$A$1:$J$500,2,FALSE)),(VLOOKUP(B20,B!$A$1:$J$500,2,FALSE)))))</f>
        <v/>
      </c>
      <c r="D20" s="68"/>
      <c r="E20" s="68"/>
      <c r="F20" s="68"/>
      <c r="G20" s="68"/>
      <c r="H20" s="68"/>
      <c r="I20" s="68"/>
      <c r="J20" s="67" t="str">
        <f>IF($B20="","",(IF($E$5="C",(VLOOKUP($B20,'C'!$A$1:$J$500,3,FALSE)),(VLOOKUP($B20,B!$A$1:$J$500,3,FALSE)))))</f>
        <v/>
      </c>
      <c r="K20" s="67"/>
      <c r="L20" s="15" t="str">
        <f>IF($B20="","",(IF($E$5="C",(VLOOKUP($B20,'C'!$A$1:$J$500,4,FALSE)),(VLOOKUP($B20,B!$A$1:$J$500,4,FALSE)))))</f>
        <v/>
      </c>
      <c r="M20" s="47" t="s">
        <v>20</v>
      </c>
      <c r="N20" s="21" t="str">
        <f>IF($B20="","",(IF($E$5="C",(VLOOKUP($B20,'C'!$A$1:$J$500,5,FALSE)),(VLOOKUP($B20,B!$A$1:$J$500,5,FALSE)))))</f>
        <v/>
      </c>
    </row>
    <row r="21" spans="1:14" ht="15.75" thickBot="1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11.25" customHeight="1" thickBot="1" x14ac:dyDescent="0.25">
      <c r="A22" s="146" t="s">
        <v>17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8"/>
    </row>
    <row r="23" spans="1:14" x14ac:dyDescent="0.2">
      <c r="A23" s="152" t="s">
        <v>845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</row>
    <row r="24" spans="1:14" ht="15.75" thickBot="1" x14ac:dyDescent="0.25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4" x14ac:dyDescent="0.2">
      <c r="A25" s="209" t="s">
        <v>816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1"/>
    </row>
    <row r="26" spans="1:14" x14ac:dyDescent="0.2">
      <c r="A26" s="212" t="s">
        <v>817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4"/>
    </row>
    <row r="27" spans="1:14" ht="22.9" customHeight="1" x14ac:dyDescent="0.4">
      <c r="A27" s="215" t="s">
        <v>847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7"/>
    </row>
    <row r="28" spans="1:14" ht="13.9" customHeight="1" x14ac:dyDescent="0.2">
      <c r="A28" s="225" t="s">
        <v>823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</row>
    <row r="29" spans="1:14" ht="15.75" thickBot="1" x14ac:dyDescent="0.25">
      <c r="A29" s="221" t="s">
        <v>820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3"/>
    </row>
    <row r="30" spans="1:14" ht="15.75" thickBot="1" x14ac:dyDescent="0.25">
      <c r="A30" s="221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3"/>
    </row>
    <row r="31" spans="1:14" x14ac:dyDescent="0.2">
      <c r="A31" s="131" t="s">
        <v>18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</row>
    <row r="32" spans="1:14" ht="15.75" thickBot="1" x14ac:dyDescent="0.25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6"/>
    </row>
  </sheetData>
  <sheetProtection algorithmName="SHA-512" hashValue="3x3jRhpmi/T+j2HyDv1wYJLx42j6HKGayhvhPdRF3VW/fesKX+mXbaUVYT5z+5jIg4NUnUkNF1GZ1Vg06Oza6Q==" saltValue="SkkW1lxbANMUqszPun3akQ==" spinCount="100000" sheet="1" objects="1" scenarios="1"/>
  <mergeCells count="59">
    <mergeCell ref="A28:N28"/>
    <mergeCell ref="A29:N29"/>
    <mergeCell ref="A30:N30"/>
    <mergeCell ref="A23:N24"/>
    <mergeCell ref="A31:N32"/>
    <mergeCell ref="A21:N21"/>
    <mergeCell ref="A22:N22"/>
    <mergeCell ref="A25:N25"/>
    <mergeCell ref="A26:N26"/>
    <mergeCell ref="A27:N27"/>
    <mergeCell ref="C18:I18"/>
    <mergeCell ref="J18:K18"/>
    <mergeCell ref="C19:I19"/>
    <mergeCell ref="J19:K19"/>
    <mergeCell ref="C20:I20"/>
    <mergeCell ref="J20:K20"/>
    <mergeCell ref="C15:I15"/>
    <mergeCell ref="J15:K15"/>
    <mergeCell ref="C16:I16"/>
    <mergeCell ref="J16:K16"/>
    <mergeCell ref="C17:I17"/>
    <mergeCell ref="J17:K17"/>
    <mergeCell ref="C14:I14"/>
    <mergeCell ref="J14:K14"/>
    <mergeCell ref="A9:A10"/>
    <mergeCell ref="B9:D10"/>
    <mergeCell ref="E9:J9"/>
    <mergeCell ref="K9:N9"/>
    <mergeCell ref="E10:J10"/>
    <mergeCell ref="K10:N10"/>
    <mergeCell ref="A11:N11"/>
    <mergeCell ref="C12:I12"/>
    <mergeCell ref="J12:K12"/>
    <mergeCell ref="C13:I13"/>
    <mergeCell ref="J13:K13"/>
    <mergeCell ref="B5:D5"/>
    <mergeCell ref="E5:I8"/>
    <mergeCell ref="K5:L5"/>
    <mergeCell ref="M5:N5"/>
    <mergeCell ref="B6:D6"/>
    <mergeCell ref="J6:N6"/>
    <mergeCell ref="B7:D7"/>
    <mergeCell ref="J7:N8"/>
    <mergeCell ref="B8:D8"/>
    <mergeCell ref="B4:D4"/>
    <mergeCell ref="F4:I4"/>
    <mergeCell ref="J4:N4"/>
    <mergeCell ref="A1:F1"/>
    <mergeCell ref="G1:H1"/>
    <mergeCell ref="I1:N1"/>
    <mergeCell ref="B2:D2"/>
    <mergeCell ref="F2:I2"/>
    <mergeCell ref="J2:K2"/>
    <mergeCell ref="L2:N2"/>
    <mergeCell ref="B3:D3"/>
    <mergeCell ref="F3:G3"/>
    <mergeCell ref="H3:I3"/>
    <mergeCell ref="J3:K3"/>
    <mergeCell ref="L3:N3"/>
  </mergeCells>
  <dataValidations count="4">
    <dataValidation type="list" allowBlank="1" showInputMessage="1" showErrorMessage="1" sqref="E5:I8" xr:uid="{743844B1-1D43-435D-9771-70AEF94476D9}">
      <formula1>$T$2:$T$4</formula1>
    </dataValidation>
    <dataValidation type="list" allowBlank="1" showInputMessage="1" showErrorMessage="1" sqref="M5:N5" xr:uid="{7E623C66-CBF7-4567-8538-5C8F5F3FD80C}">
      <formula1>$Q$2:$Q$9</formula1>
    </dataValidation>
    <dataValidation type="list" allowBlank="1" showInputMessage="1" showErrorMessage="1" sqref="M13:M20" xr:uid="{A8A50A73-4A3E-4399-A86B-D767F2621321}">
      <formula1>$R$2:$R$4</formula1>
    </dataValidation>
    <dataValidation type="list" allowBlank="1" showInputMessage="1" showErrorMessage="1" sqref="L2:N3" xr:uid="{3110866B-92F3-4440-B820-FCCD1FC06DF9}">
      <formula1>$P$2:$P$7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4749-EC0E-4F7E-8FC8-A19C216B0C7F}">
  <dimension ref="A1:T32"/>
  <sheetViews>
    <sheetView workbookViewId="0">
      <selection activeCell="A25" sqref="A25:N25"/>
    </sheetView>
  </sheetViews>
  <sheetFormatPr defaultColWidth="12.77734375" defaultRowHeight="15" x14ac:dyDescent="0.2"/>
  <cols>
    <col min="1" max="1" width="14.2578125" style="9" customWidth="1"/>
    <col min="2" max="2" width="12.77734375" style="9"/>
    <col min="3" max="3" width="7.26171875" style="9" customWidth="1"/>
    <col min="4" max="4" width="3.765625" style="9" customWidth="1"/>
    <col min="5" max="5" width="12.77734375" style="9"/>
    <col min="6" max="6" width="5.6484375" style="9" customWidth="1"/>
    <col min="7" max="7" width="11.56640625" style="9" customWidth="1"/>
    <col min="8" max="8" width="7.6640625" style="9" customWidth="1"/>
    <col min="9" max="9" width="9.14453125" style="9" customWidth="1"/>
    <col min="10" max="10" width="12.77734375" style="9"/>
    <col min="11" max="11" width="5.78125" style="9" customWidth="1"/>
    <col min="12" max="13" width="12.77734375" style="9"/>
    <col min="14" max="14" width="11.1640625" style="9" customWidth="1"/>
    <col min="15" max="22" width="0" style="9" hidden="1" customWidth="1"/>
    <col min="23" max="16384" width="12.77734375" style="9"/>
  </cols>
  <sheetData>
    <row r="1" spans="1:20" ht="19.5" thickBot="1" x14ac:dyDescent="0.3">
      <c r="A1" s="50" t="s">
        <v>0</v>
      </c>
      <c r="B1" s="51"/>
      <c r="C1" s="51"/>
      <c r="D1" s="51"/>
      <c r="E1" s="51"/>
      <c r="F1" s="52"/>
      <c r="G1" s="55" t="s">
        <v>815</v>
      </c>
      <c r="H1" s="56"/>
      <c r="I1" s="53" t="s">
        <v>846</v>
      </c>
      <c r="J1" s="51"/>
      <c r="K1" s="51"/>
      <c r="L1" s="51"/>
      <c r="M1" s="51"/>
      <c r="N1" s="54"/>
    </row>
    <row r="2" spans="1:20" ht="15" customHeight="1" thickBot="1" x14ac:dyDescent="0.3">
      <c r="A2" s="48" t="s">
        <v>844</v>
      </c>
      <c r="B2" s="63">
        <f>'team 1'!B2:D2</f>
        <v>0</v>
      </c>
      <c r="C2" s="64"/>
      <c r="D2" s="65"/>
      <c r="E2" s="49" t="s">
        <v>1</v>
      </c>
      <c r="F2" s="93" t="e">
        <f>B3</f>
        <v>#N/A</v>
      </c>
      <c r="G2" s="94"/>
      <c r="H2" s="94"/>
      <c r="I2" s="95"/>
      <c r="J2" s="61" t="s">
        <v>8</v>
      </c>
      <c r="K2" s="117"/>
      <c r="L2" s="73" t="s">
        <v>20</v>
      </c>
      <c r="M2" s="74"/>
      <c r="N2" s="75"/>
      <c r="P2" s="10" t="s">
        <v>20</v>
      </c>
      <c r="Q2" s="10" t="s">
        <v>20</v>
      </c>
      <c r="R2" s="10" t="s">
        <v>20</v>
      </c>
      <c r="T2" s="18" t="s">
        <v>288</v>
      </c>
    </row>
    <row r="3" spans="1:20" ht="15" customHeight="1" thickBot="1" x14ac:dyDescent="0.3">
      <c r="A3" s="11" t="s">
        <v>1</v>
      </c>
      <c r="B3" s="66" t="e">
        <f>IF(B2="","",VLOOKUP($B$2,D!$A$2:$H$48,2,FALSE))</f>
        <v>#N/A</v>
      </c>
      <c r="C3" s="66"/>
      <c r="D3" s="66"/>
      <c r="E3" s="12" t="s">
        <v>6</v>
      </c>
      <c r="F3" s="99"/>
      <c r="G3" s="100"/>
      <c r="H3" s="110"/>
      <c r="I3" s="110"/>
      <c r="J3" s="61" t="s">
        <v>19</v>
      </c>
      <c r="K3" s="62"/>
      <c r="L3" s="70" t="s">
        <v>20</v>
      </c>
      <c r="M3" s="71"/>
      <c r="N3" s="72"/>
      <c r="P3" s="9" t="s">
        <v>21</v>
      </c>
      <c r="Q3" s="9" t="s">
        <v>25</v>
      </c>
      <c r="R3" s="9" t="s">
        <v>275</v>
      </c>
      <c r="T3" s="19" t="s">
        <v>286</v>
      </c>
    </row>
    <row r="4" spans="1:20" ht="15.75" customHeight="1" thickBot="1" x14ac:dyDescent="0.35">
      <c r="A4" s="11" t="s">
        <v>2</v>
      </c>
      <c r="B4" s="67" t="e">
        <f>IF(B3="","",VLOOKUP($B$2,D!$A$2:$H$48,3,FALSE))</f>
        <v>#N/A</v>
      </c>
      <c r="C4" s="67"/>
      <c r="D4" s="67"/>
      <c r="E4" s="13" t="s">
        <v>5</v>
      </c>
      <c r="F4" s="96"/>
      <c r="G4" s="97"/>
      <c r="H4" s="97"/>
      <c r="I4" s="98"/>
      <c r="J4" s="121"/>
      <c r="K4" s="122"/>
      <c r="L4" s="122"/>
      <c r="M4" s="123"/>
      <c r="N4" s="124"/>
      <c r="P4" s="9" t="s">
        <v>22</v>
      </c>
      <c r="Q4" s="9" t="s">
        <v>26</v>
      </c>
      <c r="R4" s="9" t="s">
        <v>276</v>
      </c>
      <c r="T4" s="19" t="s">
        <v>287</v>
      </c>
    </row>
    <row r="5" spans="1:20" ht="15" customHeight="1" thickBot="1" x14ac:dyDescent="0.3">
      <c r="A5" s="11" t="s">
        <v>4</v>
      </c>
      <c r="B5" s="67" t="e">
        <f>IF(B4="","",VLOOKUP($B$2,D!$A$2:$H$48,4,FALSE))</f>
        <v>#N/A</v>
      </c>
      <c r="C5" s="67"/>
      <c r="D5" s="67"/>
      <c r="E5" s="175" t="s">
        <v>288</v>
      </c>
      <c r="F5" s="176"/>
      <c r="G5" s="176"/>
      <c r="H5" s="176"/>
      <c r="I5" s="177"/>
      <c r="K5" s="125" t="s">
        <v>7</v>
      </c>
      <c r="L5" s="126"/>
      <c r="M5" s="76" t="s">
        <v>20</v>
      </c>
      <c r="N5" s="77"/>
      <c r="P5" s="9" t="s">
        <v>23</v>
      </c>
      <c r="Q5" s="9" t="s">
        <v>28</v>
      </c>
    </row>
    <row r="6" spans="1:20" ht="15" customHeight="1" x14ac:dyDescent="0.2">
      <c r="A6" s="11" t="s">
        <v>284</v>
      </c>
      <c r="B6" s="67" t="e">
        <f>IF(B5="","",VLOOKUP($B$2,D!$A$2:$H$48,5,FALSE))</f>
        <v>#N/A</v>
      </c>
      <c r="C6" s="67"/>
      <c r="D6" s="67"/>
      <c r="E6" s="178"/>
      <c r="F6" s="179"/>
      <c r="G6" s="179"/>
      <c r="H6" s="179"/>
      <c r="I6" s="180"/>
      <c r="J6" s="118"/>
      <c r="K6" s="118"/>
      <c r="L6" s="118"/>
      <c r="M6" s="119"/>
      <c r="N6" s="120"/>
      <c r="P6" s="9" t="s">
        <v>24</v>
      </c>
      <c r="Q6" s="9" t="s">
        <v>27</v>
      </c>
    </row>
    <row r="7" spans="1:20" ht="15" customHeight="1" x14ac:dyDescent="0.2">
      <c r="A7" s="11" t="s">
        <v>3</v>
      </c>
      <c r="B7" s="67" t="e">
        <f>IF(B5="","",VLOOKUP($B$2,D!$A$2:$H$48,6,FALSE))</f>
        <v>#N/A</v>
      </c>
      <c r="C7" s="67"/>
      <c r="D7" s="67"/>
      <c r="E7" s="178"/>
      <c r="F7" s="179"/>
      <c r="G7" s="179"/>
      <c r="H7" s="179"/>
      <c r="I7" s="180"/>
      <c r="J7" s="57"/>
      <c r="K7" s="57"/>
      <c r="L7" s="57"/>
      <c r="M7" s="57"/>
      <c r="N7" s="58"/>
      <c r="Q7" s="9" t="s">
        <v>31</v>
      </c>
    </row>
    <row r="8" spans="1:20" ht="15.75" customHeight="1" thickBot="1" x14ac:dyDescent="0.25">
      <c r="A8" s="11" t="s">
        <v>285</v>
      </c>
      <c r="B8" s="86" t="e">
        <f>IF(B6="","",VLOOKUP($B$2,D!$A$2:$H$48,7,FALSE))</f>
        <v>#N/A</v>
      </c>
      <c r="C8" s="86"/>
      <c r="D8" s="86"/>
      <c r="E8" s="181"/>
      <c r="F8" s="182"/>
      <c r="G8" s="182"/>
      <c r="H8" s="182"/>
      <c r="I8" s="183"/>
      <c r="J8" s="59"/>
      <c r="K8" s="59"/>
      <c r="L8" s="59"/>
      <c r="M8" s="59"/>
      <c r="N8" s="60"/>
      <c r="Q8" s="9" t="s">
        <v>29</v>
      </c>
    </row>
    <row r="9" spans="1:20" ht="15.75" thickBot="1" x14ac:dyDescent="0.25">
      <c r="A9" s="87" t="s">
        <v>16</v>
      </c>
      <c r="B9" s="89" t="e">
        <f>IF(B7="","",VLOOKUP($B$2,D!$A$2:$H$48,8,FALSE))</f>
        <v>#N/A</v>
      </c>
      <c r="C9" s="90"/>
      <c r="D9" s="90"/>
      <c r="E9" s="111" t="s">
        <v>9</v>
      </c>
      <c r="F9" s="112"/>
      <c r="G9" s="112"/>
      <c r="H9" s="112"/>
      <c r="I9" s="112"/>
      <c r="J9" s="113"/>
      <c r="K9" s="78"/>
      <c r="L9" s="64"/>
      <c r="M9" s="64"/>
      <c r="N9" s="65"/>
      <c r="Q9" s="9" t="s">
        <v>30</v>
      </c>
    </row>
    <row r="10" spans="1:20" ht="15.75" thickBot="1" x14ac:dyDescent="0.25">
      <c r="A10" s="88"/>
      <c r="B10" s="91"/>
      <c r="C10" s="92"/>
      <c r="D10" s="92"/>
      <c r="E10" s="114" t="s">
        <v>10</v>
      </c>
      <c r="F10" s="115"/>
      <c r="G10" s="115"/>
      <c r="H10" s="115"/>
      <c r="I10" s="115"/>
      <c r="J10" s="116"/>
      <c r="K10" s="63"/>
      <c r="L10" s="64"/>
      <c r="M10" s="64"/>
      <c r="N10" s="65"/>
    </row>
    <row r="11" spans="1:20" ht="14.25" customHeight="1" thickBot="1" x14ac:dyDescent="0.25">
      <c r="A11" s="79" t="s">
        <v>11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</row>
    <row r="12" spans="1:20" ht="35.25" customHeight="1" x14ac:dyDescent="0.2">
      <c r="A12" s="38"/>
      <c r="B12" s="39" t="s">
        <v>12</v>
      </c>
      <c r="C12" s="83" t="s">
        <v>15</v>
      </c>
      <c r="D12" s="84"/>
      <c r="E12" s="84"/>
      <c r="F12" s="84"/>
      <c r="G12" s="84"/>
      <c r="H12" s="84"/>
      <c r="I12" s="85"/>
      <c r="J12" s="82" t="s">
        <v>822</v>
      </c>
      <c r="K12" s="82"/>
      <c r="L12" s="40" t="s">
        <v>821</v>
      </c>
      <c r="M12" s="41" t="s">
        <v>14</v>
      </c>
      <c r="N12" s="42" t="s">
        <v>13</v>
      </c>
    </row>
    <row r="13" spans="1:20" ht="18.75" x14ac:dyDescent="0.25">
      <c r="A13" s="14">
        <v>1</v>
      </c>
      <c r="B13" s="36"/>
      <c r="C13" s="69" t="str">
        <f>IF(B13="","",(IF($E$5="C",(VLOOKUP(B13,'C'!$A$1:$J$500,2,FALSE)),(VLOOKUP(B13,B!$A$1:$J$500,2,FALSE)))))</f>
        <v/>
      </c>
      <c r="D13" s="69"/>
      <c r="E13" s="69"/>
      <c r="F13" s="69"/>
      <c r="G13" s="69"/>
      <c r="H13" s="69"/>
      <c r="I13" s="69"/>
      <c r="J13" s="67" t="str">
        <f>IF($B13="","",(IF($E$5="C",(VLOOKUP($B13,'C'!$A$1:$J$500,3,FALSE)),(VLOOKUP($B13,B!$A$1:$J$500,3,FALSE)))))</f>
        <v/>
      </c>
      <c r="K13" s="67"/>
      <c r="L13" s="15" t="str">
        <f>IF($B13="","",(IF($E$5="C",(VLOOKUP($B13,'C'!$A$1:$J$500,4,FALSE)),(VLOOKUP($B13,B!$A$1:$J$500,4,FALSE)))))</f>
        <v/>
      </c>
      <c r="M13" s="46" t="s">
        <v>20</v>
      </c>
      <c r="N13" s="21" t="str">
        <f>IF($B13="","",(IF($E$5="C",(VLOOKUP($B13,'C'!$A$1:$J$500,5,FALSE)),(VLOOKUP($B13,B!$A$1:$J$500,5,FALSE)))))</f>
        <v/>
      </c>
    </row>
    <row r="14" spans="1:20" ht="18.75" x14ac:dyDescent="0.25">
      <c r="A14" s="14">
        <v>2</v>
      </c>
      <c r="B14" s="36"/>
      <c r="C14" s="69" t="str">
        <f>IF(B14="","",(IF($E$5="C",(VLOOKUP(B14,'C'!$A$1:$J$500,2,FALSE)),(VLOOKUP(B14,B!$A$1:$J$500,2,FALSE)))))</f>
        <v/>
      </c>
      <c r="D14" s="69"/>
      <c r="E14" s="69"/>
      <c r="F14" s="69"/>
      <c r="G14" s="69"/>
      <c r="H14" s="69"/>
      <c r="I14" s="69"/>
      <c r="J14" s="67" t="str">
        <f>IF($B14="","",(IF($E$5="C",(VLOOKUP($B14,'C'!$A$1:$J$500,3,FALSE)),(VLOOKUP($B14,B!$A$1:$J$500,3,FALSE)))))</f>
        <v/>
      </c>
      <c r="K14" s="67"/>
      <c r="L14" s="15" t="str">
        <f>IF($B14="","",(IF($E$5="C",(VLOOKUP($B14,'C'!$A$1:$J$500,4,FALSE)),(VLOOKUP($B14,B!$A$1:$J$500,4,FALSE)))))</f>
        <v/>
      </c>
      <c r="M14" s="46" t="s">
        <v>20</v>
      </c>
      <c r="N14" s="21" t="str">
        <f>IF($B14="","",(IF($E$5="C",(VLOOKUP($B14,'C'!$A$1:$J$500,5,FALSE)),(VLOOKUP($B14,B!$A$1:$J$500,5,FALSE)))))</f>
        <v/>
      </c>
    </row>
    <row r="15" spans="1:20" ht="18.75" x14ac:dyDescent="0.25">
      <c r="A15" s="14">
        <v>3</v>
      </c>
      <c r="B15" s="36"/>
      <c r="C15" s="69" t="str">
        <f>IF(B15="","",(IF($E$5="C",(VLOOKUP(B15,'C'!$A$1:$J$500,2,FALSE)),(VLOOKUP(B15,B!$A$1:$J$500,2,FALSE)))))</f>
        <v/>
      </c>
      <c r="D15" s="69"/>
      <c r="E15" s="69"/>
      <c r="F15" s="69"/>
      <c r="G15" s="69"/>
      <c r="H15" s="69"/>
      <c r="I15" s="69"/>
      <c r="J15" s="67" t="str">
        <f>IF($B15="","",(IF($E$5="C",(VLOOKUP($B15,'C'!$A$1:$J$500,3,FALSE)),(VLOOKUP($B15,B!$A$1:$J$500,3,FALSE)))))</f>
        <v/>
      </c>
      <c r="K15" s="67"/>
      <c r="L15" s="15" t="str">
        <f>IF($B15="","",(IF($E$5="C",(VLOOKUP($B15,'C'!$A$1:$J$500,4,FALSE)),(VLOOKUP($B15,B!$A$1:$J$500,4,FALSE)))))</f>
        <v/>
      </c>
      <c r="M15" s="46" t="s">
        <v>20</v>
      </c>
      <c r="N15" s="21" t="str">
        <f>IF($B15="","",(IF($E$5="C",(VLOOKUP($B15,'C'!$A$1:$J$500,5,FALSE)),(VLOOKUP($B15,B!$A$1:$J$500,5,FALSE)))))</f>
        <v/>
      </c>
    </row>
    <row r="16" spans="1:20" ht="18.75" x14ac:dyDescent="0.25">
      <c r="A16" s="14">
        <v>4</v>
      </c>
      <c r="B16" s="36"/>
      <c r="C16" s="69" t="str">
        <f>IF(B16="","",(IF($E$5="C",(VLOOKUP(B16,'C'!$A$1:$J$500,2,FALSE)),(VLOOKUP(B16,B!$A$1:$J$500,2,FALSE)))))</f>
        <v/>
      </c>
      <c r="D16" s="69"/>
      <c r="E16" s="69"/>
      <c r="F16" s="69"/>
      <c r="G16" s="69"/>
      <c r="H16" s="69"/>
      <c r="I16" s="69"/>
      <c r="J16" s="67" t="str">
        <f>IF($B16="","",(IF($E$5="C",(VLOOKUP($B16,'C'!$A$1:$J$500,3,FALSE)),(VLOOKUP($B16,B!$A$1:$J$500,3,FALSE)))))</f>
        <v/>
      </c>
      <c r="K16" s="67"/>
      <c r="L16" s="15" t="str">
        <f>IF($B16="","",(IF($E$5="C",(VLOOKUP($B16,'C'!$A$1:$J$500,4,FALSE)),(VLOOKUP($B16,B!$A$1:$J$500,4,FALSE)))))</f>
        <v/>
      </c>
      <c r="M16" s="46" t="s">
        <v>20</v>
      </c>
      <c r="N16" s="21" t="str">
        <f>IF($B16="","",(IF($E$5="C",(VLOOKUP($B16,'C'!$A$1:$J$500,5,FALSE)),(VLOOKUP($B16,B!$A$1:$J$500,5,FALSE)))))</f>
        <v/>
      </c>
    </row>
    <row r="17" spans="1:14" ht="18.75" x14ac:dyDescent="0.25">
      <c r="A17" s="14">
        <v>5</v>
      </c>
      <c r="B17" s="36"/>
      <c r="C17" s="69" t="str">
        <f>IF(B17="","",(IF($E$5="C",(VLOOKUP(B17,'C'!$A$1:$J$500,2,FALSE)),(VLOOKUP(B17,B!$A$1:$J$500,2,FALSE)))))</f>
        <v/>
      </c>
      <c r="D17" s="69"/>
      <c r="E17" s="69"/>
      <c r="F17" s="69"/>
      <c r="G17" s="69"/>
      <c r="H17" s="69"/>
      <c r="I17" s="69"/>
      <c r="J17" s="67" t="str">
        <f>IF($B17="","",(IF($E$5="C",(VLOOKUP($B17,'C'!$A$1:$J$500,3,FALSE)),(VLOOKUP($B17,B!$A$1:$J$500,3,FALSE)))))</f>
        <v/>
      </c>
      <c r="K17" s="67"/>
      <c r="L17" s="15" t="str">
        <f>IF($B17="","",(IF($E$5="C",(VLOOKUP($B17,'C'!$A$1:$J$500,4,FALSE)),(VLOOKUP($B17,B!$A$1:$J$500,4,FALSE)))))</f>
        <v/>
      </c>
      <c r="M17" s="46" t="s">
        <v>20</v>
      </c>
      <c r="N17" s="21" t="str">
        <f>IF($B17="","",(IF($E$5="C",(VLOOKUP($B17,'C'!$A$1:$J$500,5,FALSE)),(VLOOKUP($B17,B!$A$1:$J$500,5,FALSE)))))</f>
        <v/>
      </c>
    </row>
    <row r="18" spans="1:14" ht="18.75" x14ac:dyDescent="0.25">
      <c r="A18" s="14">
        <v>6</v>
      </c>
      <c r="B18" s="36"/>
      <c r="C18" s="69" t="str">
        <f>IF(B18="","",(IF($E$5="C",(VLOOKUP(B18,'C'!$A$1:$J$500,2,FALSE)),(VLOOKUP(B18,B!$A$1:$J$500,2,FALSE)))))</f>
        <v/>
      </c>
      <c r="D18" s="69"/>
      <c r="E18" s="69"/>
      <c r="F18" s="69"/>
      <c r="G18" s="69"/>
      <c r="H18" s="69"/>
      <c r="I18" s="69"/>
      <c r="J18" s="67" t="str">
        <f>IF($B18="","",(IF($E$5="C",(VLOOKUP($B18,'C'!$A$1:$J$500,3,FALSE)),(VLOOKUP($B18,B!$A$1:$J$500,3,FALSE)))))</f>
        <v/>
      </c>
      <c r="K18" s="67"/>
      <c r="L18" s="15" t="str">
        <f>IF($B18="","",(IF($E$5="C",(VLOOKUP($B18,'C'!$A$1:$J$500,4,FALSE)),(VLOOKUP($B18,B!$A$1:$J$500,4,FALSE)))))</f>
        <v/>
      </c>
      <c r="M18" s="46" t="s">
        <v>20</v>
      </c>
      <c r="N18" s="21" t="str">
        <f>IF($B18="","",(IF($E$5="C",(VLOOKUP($B18,'C'!$A$1:$J$500,5,FALSE)),(VLOOKUP($B18,B!$A$1:$J$500,5,FALSE)))))</f>
        <v/>
      </c>
    </row>
    <row r="19" spans="1:14" ht="18.75" x14ac:dyDescent="0.25">
      <c r="A19" s="14">
        <v>7</v>
      </c>
      <c r="B19" s="36"/>
      <c r="C19" s="69" t="str">
        <f>IF(B19="","",(IF($E$5="C",(VLOOKUP(B19,'C'!$A$1:$J$500,2,FALSE)),(VLOOKUP(B19,B!$A$1:$J$500,2,FALSE)))))</f>
        <v/>
      </c>
      <c r="D19" s="69"/>
      <c r="E19" s="69"/>
      <c r="F19" s="69"/>
      <c r="G19" s="69"/>
      <c r="H19" s="69"/>
      <c r="I19" s="69"/>
      <c r="J19" s="67" t="str">
        <f>IF($B19="","",(IF($E$5="C",(VLOOKUP($B19,'C'!$A$1:$J$500,3,FALSE)),(VLOOKUP($B19,B!$A$1:$J$500,3,FALSE)))))</f>
        <v/>
      </c>
      <c r="K19" s="67"/>
      <c r="L19" s="15" t="str">
        <f>IF($B19="","",(IF($E$5="C",(VLOOKUP($B19,'C'!$A$1:$J$500,4,FALSE)),(VLOOKUP($B19,B!$A$1:$J$500,4,FALSE)))))</f>
        <v/>
      </c>
      <c r="M19" s="46" t="s">
        <v>20</v>
      </c>
      <c r="N19" s="21" t="str">
        <f>IF($B19="","",(IF($E$5="C",(VLOOKUP($B19,'C'!$A$1:$J$500,5,FALSE)),(VLOOKUP($B19,B!$A$1:$J$500,5,FALSE)))))</f>
        <v/>
      </c>
    </row>
    <row r="20" spans="1:14" ht="19.5" thickBot="1" x14ac:dyDescent="0.3">
      <c r="A20" s="16">
        <v>8</v>
      </c>
      <c r="B20" s="37"/>
      <c r="C20" s="68" t="str">
        <f>IF(B20="","",(IF($E$5="C",(VLOOKUP(B20,'C'!$A$1:$J$500,2,FALSE)),(VLOOKUP(B20,B!$A$1:$J$500,2,FALSE)))))</f>
        <v/>
      </c>
      <c r="D20" s="68"/>
      <c r="E20" s="68"/>
      <c r="F20" s="68"/>
      <c r="G20" s="68"/>
      <c r="H20" s="68"/>
      <c r="I20" s="68"/>
      <c r="J20" s="67" t="str">
        <f>IF($B20="","",(IF($E$5="C",(VLOOKUP($B20,'C'!$A$1:$J$500,3,FALSE)),(VLOOKUP($B20,B!$A$1:$J$500,3,FALSE)))))</f>
        <v/>
      </c>
      <c r="K20" s="67"/>
      <c r="L20" s="15" t="str">
        <f>IF($B20="","",(IF($E$5="C",(VLOOKUP($B20,'C'!$A$1:$J$500,4,FALSE)),(VLOOKUP($B20,B!$A$1:$J$500,4,FALSE)))))</f>
        <v/>
      </c>
      <c r="M20" s="47" t="s">
        <v>20</v>
      </c>
      <c r="N20" s="21" t="str">
        <f>IF($B20="","",(IF($E$5="C",(VLOOKUP($B20,'C'!$A$1:$J$500,5,FALSE)),(VLOOKUP($B20,B!$A$1:$J$500,5,FALSE)))))</f>
        <v/>
      </c>
    </row>
    <row r="21" spans="1:14" ht="15.75" thickBot="1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11.25" customHeight="1" thickBot="1" x14ac:dyDescent="0.25">
      <c r="A22" s="146" t="s">
        <v>17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8"/>
    </row>
    <row r="23" spans="1:14" x14ac:dyDescent="0.2">
      <c r="A23" s="152" t="s">
        <v>845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</row>
    <row r="24" spans="1:14" ht="15.75" thickBot="1" x14ac:dyDescent="0.25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4" x14ac:dyDescent="0.2">
      <c r="A25" s="209" t="s">
        <v>816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1"/>
    </row>
    <row r="26" spans="1:14" x14ac:dyDescent="0.2">
      <c r="A26" s="212" t="s">
        <v>817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4"/>
    </row>
    <row r="27" spans="1:14" ht="22.9" customHeight="1" x14ac:dyDescent="0.4">
      <c r="A27" s="215" t="s">
        <v>847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7"/>
    </row>
    <row r="28" spans="1:14" ht="13.9" customHeight="1" x14ac:dyDescent="0.2">
      <c r="A28" s="225" t="s">
        <v>823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</row>
    <row r="29" spans="1:14" ht="15.75" thickBot="1" x14ac:dyDescent="0.25">
      <c r="A29" s="221" t="s">
        <v>820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3"/>
    </row>
    <row r="30" spans="1:14" ht="15.75" thickBot="1" x14ac:dyDescent="0.25">
      <c r="A30" s="221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3"/>
    </row>
    <row r="31" spans="1:14" x14ac:dyDescent="0.2">
      <c r="A31" s="131" t="s">
        <v>18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</row>
    <row r="32" spans="1:14" ht="15.75" thickBot="1" x14ac:dyDescent="0.25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6"/>
    </row>
  </sheetData>
  <sheetProtection algorithmName="SHA-512" hashValue="Gw6oAnclysQInBeC0418iefm3bkYjRqDTDOX7QmNt6bjNXg1ANNaIqVVai2xKvFDBsiIpjntr+zVApv3LlvJZA==" saltValue="WAKkkVVE3LugXQ3Atp9kZA==" spinCount="100000" sheet="1" objects="1" scenarios="1"/>
  <mergeCells count="59">
    <mergeCell ref="A28:N28"/>
    <mergeCell ref="A29:N29"/>
    <mergeCell ref="A30:N30"/>
    <mergeCell ref="A23:N24"/>
    <mergeCell ref="A31:N32"/>
    <mergeCell ref="A21:N21"/>
    <mergeCell ref="A22:N22"/>
    <mergeCell ref="A25:N25"/>
    <mergeCell ref="A26:N26"/>
    <mergeCell ref="A27:N27"/>
    <mergeCell ref="C18:I18"/>
    <mergeCell ref="J18:K18"/>
    <mergeCell ref="C19:I19"/>
    <mergeCell ref="J19:K19"/>
    <mergeCell ref="C20:I20"/>
    <mergeCell ref="J20:K20"/>
    <mergeCell ref="C15:I15"/>
    <mergeCell ref="J15:K15"/>
    <mergeCell ref="C16:I16"/>
    <mergeCell ref="J16:K16"/>
    <mergeCell ref="C17:I17"/>
    <mergeCell ref="J17:K17"/>
    <mergeCell ref="C14:I14"/>
    <mergeCell ref="J14:K14"/>
    <mergeCell ref="A9:A10"/>
    <mergeCell ref="B9:D10"/>
    <mergeCell ref="E9:J9"/>
    <mergeCell ref="K9:N9"/>
    <mergeCell ref="E10:J10"/>
    <mergeCell ref="K10:N10"/>
    <mergeCell ref="A11:N11"/>
    <mergeCell ref="C12:I12"/>
    <mergeCell ref="J12:K12"/>
    <mergeCell ref="C13:I13"/>
    <mergeCell ref="J13:K13"/>
    <mergeCell ref="B5:D5"/>
    <mergeCell ref="E5:I8"/>
    <mergeCell ref="K5:L5"/>
    <mergeCell ref="M5:N5"/>
    <mergeCell ref="B6:D6"/>
    <mergeCell ref="J6:N6"/>
    <mergeCell ref="B7:D7"/>
    <mergeCell ref="J7:N8"/>
    <mergeCell ref="B8:D8"/>
    <mergeCell ref="B4:D4"/>
    <mergeCell ref="F4:I4"/>
    <mergeCell ref="J4:N4"/>
    <mergeCell ref="A1:F1"/>
    <mergeCell ref="G1:H1"/>
    <mergeCell ref="I1:N1"/>
    <mergeCell ref="B2:D2"/>
    <mergeCell ref="F2:I2"/>
    <mergeCell ref="J2:K2"/>
    <mergeCell ref="L2:N2"/>
    <mergeCell ref="B3:D3"/>
    <mergeCell ref="F3:G3"/>
    <mergeCell ref="H3:I3"/>
    <mergeCell ref="J3:K3"/>
    <mergeCell ref="L3:N3"/>
  </mergeCells>
  <dataValidations count="4">
    <dataValidation type="list" allowBlank="1" showInputMessage="1" showErrorMessage="1" sqref="E5:I8" xr:uid="{346FD00B-711F-47E1-94DB-669E9B306FCD}">
      <formula1>$T$2:$T$4</formula1>
    </dataValidation>
    <dataValidation type="list" allowBlank="1" showInputMessage="1" showErrorMessage="1" sqref="M5:N5" xr:uid="{3FDC9009-AAA1-4546-B489-F635EC1E9723}">
      <formula1>$Q$2:$Q$9</formula1>
    </dataValidation>
    <dataValidation type="list" allowBlank="1" showInputMessage="1" showErrorMessage="1" sqref="M13:M20" xr:uid="{A8C0C7D4-8301-4119-AE15-7A04178B65D8}">
      <formula1>$R$2:$R$4</formula1>
    </dataValidation>
    <dataValidation type="list" allowBlank="1" showInputMessage="1" showErrorMessage="1" sqref="L2:N3" xr:uid="{8B2AC866-BC7B-4D31-B797-776FB894FB5C}">
      <formula1>$P$2:$P$7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63CD-F1B0-4030-9B4C-BC6AEAAC32F0}">
  <dimension ref="A1:T32"/>
  <sheetViews>
    <sheetView workbookViewId="0">
      <selection activeCell="E5" sqref="E5:I8"/>
    </sheetView>
  </sheetViews>
  <sheetFormatPr defaultColWidth="12.77734375" defaultRowHeight="15" x14ac:dyDescent="0.2"/>
  <cols>
    <col min="1" max="1" width="14.2578125" style="9" customWidth="1"/>
    <col min="2" max="2" width="12.77734375" style="9"/>
    <col min="3" max="3" width="7.26171875" style="9" customWidth="1"/>
    <col min="4" max="4" width="3.765625" style="9" customWidth="1"/>
    <col min="5" max="5" width="12.77734375" style="9"/>
    <col min="6" max="6" width="5.6484375" style="9" customWidth="1"/>
    <col min="7" max="7" width="11.56640625" style="9" customWidth="1"/>
    <col min="8" max="8" width="7.6640625" style="9" customWidth="1"/>
    <col min="9" max="9" width="9.14453125" style="9" customWidth="1"/>
    <col min="10" max="10" width="12.77734375" style="9"/>
    <col min="11" max="11" width="5.78125" style="9" customWidth="1"/>
    <col min="12" max="13" width="12.77734375" style="9"/>
    <col min="14" max="14" width="11.1640625" style="9" customWidth="1"/>
    <col min="15" max="22" width="0" style="9" hidden="1" customWidth="1"/>
    <col min="23" max="16384" width="12.77734375" style="9"/>
  </cols>
  <sheetData>
    <row r="1" spans="1:20" ht="19.5" thickBot="1" x14ac:dyDescent="0.3">
      <c r="A1" s="50" t="s">
        <v>0</v>
      </c>
      <c r="B1" s="51"/>
      <c r="C1" s="51"/>
      <c r="D1" s="51"/>
      <c r="E1" s="51"/>
      <c r="F1" s="52"/>
      <c r="G1" s="55" t="s">
        <v>815</v>
      </c>
      <c r="H1" s="56"/>
      <c r="I1" s="53" t="s">
        <v>846</v>
      </c>
      <c r="J1" s="51"/>
      <c r="K1" s="51"/>
      <c r="L1" s="51"/>
      <c r="M1" s="51"/>
      <c r="N1" s="54"/>
    </row>
    <row r="2" spans="1:20" ht="15" customHeight="1" thickBot="1" x14ac:dyDescent="0.3">
      <c r="A2" s="48" t="s">
        <v>844</v>
      </c>
      <c r="B2" s="63">
        <f>'team 1'!B2:D2</f>
        <v>0</v>
      </c>
      <c r="C2" s="64"/>
      <c r="D2" s="65"/>
      <c r="E2" s="49" t="s">
        <v>1</v>
      </c>
      <c r="F2" s="93" t="e">
        <f>B3</f>
        <v>#N/A</v>
      </c>
      <c r="G2" s="94"/>
      <c r="H2" s="94"/>
      <c r="I2" s="95"/>
      <c r="J2" s="61" t="s">
        <v>8</v>
      </c>
      <c r="K2" s="117"/>
      <c r="L2" s="73" t="s">
        <v>20</v>
      </c>
      <c r="M2" s="74"/>
      <c r="N2" s="75"/>
      <c r="P2" s="10" t="s">
        <v>20</v>
      </c>
      <c r="Q2" s="10" t="s">
        <v>20</v>
      </c>
      <c r="R2" s="10" t="s">
        <v>20</v>
      </c>
      <c r="T2" s="18" t="s">
        <v>288</v>
      </c>
    </row>
    <row r="3" spans="1:20" ht="15" customHeight="1" thickBot="1" x14ac:dyDescent="0.3">
      <c r="A3" s="11" t="s">
        <v>1</v>
      </c>
      <c r="B3" s="66" t="e">
        <f>IF(B2="","",VLOOKUP($B$2,D!$A$2:$H$48,2,FALSE))</f>
        <v>#N/A</v>
      </c>
      <c r="C3" s="66"/>
      <c r="D3" s="66"/>
      <c r="E3" s="12" t="s">
        <v>6</v>
      </c>
      <c r="F3" s="99"/>
      <c r="G3" s="100"/>
      <c r="H3" s="110"/>
      <c r="I3" s="110"/>
      <c r="J3" s="61" t="s">
        <v>19</v>
      </c>
      <c r="K3" s="62"/>
      <c r="L3" s="70" t="s">
        <v>20</v>
      </c>
      <c r="M3" s="71"/>
      <c r="N3" s="72"/>
      <c r="P3" s="9" t="s">
        <v>21</v>
      </c>
      <c r="Q3" s="9" t="s">
        <v>25</v>
      </c>
      <c r="R3" s="9" t="s">
        <v>275</v>
      </c>
      <c r="T3" s="19" t="s">
        <v>286</v>
      </c>
    </row>
    <row r="4" spans="1:20" ht="15.75" customHeight="1" thickBot="1" x14ac:dyDescent="0.35">
      <c r="A4" s="11" t="s">
        <v>2</v>
      </c>
      <c r="B4" s="67" t="e">
        <f>IF(B3="","",VLOOKUP($B$2,D!$A$2:$H$48,3,FALSE))</f>
        <v>#N/A</v>
      </c>
      <c r="C4" s="67"/>
      <c r="D4" s="67"/>
      <c r="E4" s="13" t="s">
        <v>5</v>
      </c>
      <c r="F4" s="96"/>
      <c r="G4" s="97"/>
      <c r="H4" s="97"/>
      <c r="I4" s="98"/>
      <c r="J4" s="121"/>
      <c r="K4" s="122"/>
      <c r="L4" s="122"/>
      <c r="M4" s="123"/>
      <c r="N4" s="124"/>
      <c r="P4" s="9" t="s">
        <v>22</v>
      </c>
      <c r="Q4" s="9" t="s">
        <v>26</v>
      </c>
      <c r="R4" s="9" t="s">
        <v>276</v>
      </c>
      <c r="T4" s="19" t="s">
        <v>287</v>
      </c>
    </row>
    <row r="5" spans="1:20" ht="15" customHeight="1" thickBot="1" x14ac:dyDescent="0.3">
      <c r="A5" s="11" t="s">
        <v>4</v>
      </c>
      <c r="B5" s="67" t="e">
        <f>IF(B4="","",VLOOKUP($B$2,D!$A$2:$H$48,4,FALSE))</f>
        <v>#N/A</v>
      </c>
      <c r="C5" s="67"/>
      <c r="D5" s="67"/>
      <c r="E5" s="175" t="s">
        <v>288</v>
      </c>
      <c r="F5" s="176"/>
      <c r="G5" s="176"/>
      <c r="H5" s="176"/>
      <c r="I5" s="177"/>
      <c r="K5" s="125" t="s">
        <v>7</v>
      </c>
      <c r="L5" s="126"/>
      <c r="M5" s="76" t="s">
        <v>20</v>
      </c>
      <c r="N5" s="77"/>
      <c r="P5" s="9" t="s">
        <v>23</v>
      </c>
      <c r="Q5" s="9" t="s">
        <v>28</v>
      </c>
    </row>
    <row r="6" spans="1:20" ht="15" customHeight="1" x14ac:dyDescent="0.2">
      <c r="A6" s="11" t="s">
        <v>284</v>
      </c>
      <c r="B6" s="67" t="e">
        <f>IF(B5="","",VLOOKUP($B$2,D!$A$2:$H$48,5,FALSE))</f>
        <v>#N/A</v>
      </c>
      <c r="C6" s="67"/>
      <c r="D6" s="67"/>
      <c r="E6" s="178"/>
      <c r="F6" s="179"/>
      <c r="G6" s="179"/>
      <c r="H6" s="179"/>
      <c r="I6" s="180"/>
      <c r="J6" s="118"/>
      <c r="K6" s="118"/>
      <c r="L6" s="118"/>
      <c r="M6" s="119"/>
      <c r="N6" s="120"/>
      <c r="P6" s="9" t="s">
        <v>24</v>
      </c>
      <c r="Q6" s="9" t="s">
        <v>27</v>
      </c>
    </row>
    <row r="7" spans="1:20" ht="15" customHeight="1" x14ac:dyDescent="0.2">
      <c r="A7" s="11" t="s">
        <v>3</v>
      </c>
      <c r="B7" s="67" t="e">
        <f>IF(B5="","",VLOOKUP($B$2,D!$A$2:$H$48,6,FALSE))</f>
        <v>#N/A</v>
      </c>
      <c r="C7" s="67"/>
      <c r="D7" s="67"/>
      <c r="E7" s="178"/>
      <c r="F7" s="179"/>
      <c r="G7" s="179"/>
      <c r="H7" s="179"/>
      <c r="I7" s="180"/>
      <c r="J7" s="57"/>
      <c r="K7" s="57"/>
      <c r="L7" s="57"/>
      <c r="M7" s="57"/>
      <c r="N7" s="58"/>
      <c r="Q7" s="9" t="s">
        <v>31</v>
      </c>
    </row>
    <row r="8" spans="1:20" ht="15.75" customHeight="1" thickBot="1" x14ac:dyDescent="0.25">
      <c r="A8" s="11" t="s">
        <v>285</v>
      </c>
      <c r="B8" s="86" t="e">
        <f>IF(B6="","",VLOOKUP($B$2,D!$A$2:$H$48,7,FALSE))</f>
        <v>#N/A</v>
      </c>
      <c r="C8" s="86"/>
      <c r="D8" s="86"/>
      <c r="E8" s="181"/>
      <c r="F8" s="182"/>
      <c r="G8" s="182"/>
      <c r="H8" s="182"/>
      <c r="I8" s="183"/>
      <c r="J8" s="59"/>
      <c r="K8" s="59"/>
      <c r="L8" s="59"/>
      <c r="M8" s="59"/>
      <c r="N8" s="60"/>
      <c r="Q8" s="9" t="s">
        <v>29</v>
      </c>
    </row>
    <row r="9" spans="1:20" ht="15.75" thickBot="1" x14ac:dyDescent="0.25">
      <c r="A9" s="87" t="s">
        <v>16</v>
      </c>
      <c r="B9" s="89" t="e">
        <f>IF(B7="","",VLOOKUP($B$2,D!$A$2:$H$48,8,FALSE))</f>
        <v>#N/A</v>
      </c>
      <c r="C9" s="90"/>
      <c r="D9" s="90"/>
      <c r="E9" s="111" t="s">
        <v>9</v>
      </c>
      <c r="F9" s="112"/>
      <c r="G9" s="112"/>
      <c r="H9" s="112"/>
      <c r="I9" s="112"/>
      <c r="J9" s="113"/>
      <c r="K9" s="78"/>
      <c r="L9" s="64"/>
      <c r="M9" s="64"/>
      <c r="N9" s="65"/>
      <c r="Q9" s="9" t="s">
        <v>30</v>
      </c>
    </row>
    <row r="10" spans="1:20" ht="15.75" thickBot="1" x14ac:dyDescent="0.25">
      <c r="A10" s="88"/>
      <c r="B10" s="91"/>
      <c r="C10" s="92"/>
      <c r="D10" s="92"/>
      <c r="E10" s="114" t="s">
        <v>10</v>
      </c>
      <c r="F10" s="115"/>
      <c r="G10" s="115"/>
      <c r="H10" s="115"/>
      <c r="I10" s="115"/>
      <c r="J10" s="116"/>
      <c r="K10" s="63"/>
      <c r="L10" s="64"/>
      <c r="M10" s="64"/>
      <c r="N10" s="65"/>
    </row>
    <row r="11" spans="1:20" ht="14.25" customHeight="1" thickBot="1" x14ac:dyDescent="0.25">
      <c r="A11" s="79" t="s">
        <v>11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</row>
    <row r="12" spans="1:20" ht="35.25" customHeight="1" x14ac:dyDescent="0.2">
      <c r="A12" s="38"/>
      <c r="B12" s="39" t="s">
        <v>12</v>
      </c>
      <c r="C12" s="83" t="s">
        <v>15</v>
      </c>
      <c r="D12" s="84"/>
      <c r="E12" s="84"/>
      <c r="F12" s="84"/>
      <c r="G12" s="84"/>
      <c r="H12" s="84"/>
      <c r="I12" s="85"/>
      <c r="J12" s="82" t="s">
        <v>822</v>
      </c>
      <c r="K12" s="82"/>
      <c r="L12" s="40" t="s">
        <v>821</v>
      </c>
      <c r="M12" s="41" t="s">
        <v>14</v>
      </c>
      <c r="N12" s="42" t="s">
        <v>13</v>
      </c>
    </row>
    <row r="13" spans="1:20" ht="18.75" x14ac:dyDescent="0.25">
      <c r="A13" s="14">
        <v>1</v>
      </c>
      <c r="B13" s="36"/>
      <c r="C13" s="69" t="str">
        <f>IF(B13="","",(IF($E$5="C",(VLOOKUP(B13,'C'!$A$1:$J$500,2,FALSE)),(VLOOKUP(B13,B!$A$1:$J$500,2,FALSE)))))</f>
        <v/>
      </c>
      <c r="D13" s="69"/>
      <c r="E13" s="69"/>
      <c r="F13" s="69"/>
      <c r="G13" s="69"/>
      <c r="H13" s="69"/>
      <c r="I13" s="69"/>
      <c r="J13" s="67" t="str">
        <f>IF($B13="","",(IF($E$5="C",(VLOOKUP($B13,'C'!$A$1:$J$500,3,FALSE)),(VLOOKUP($B13,B!$A$1:$J$500,3,FALSE)))))</f>
        <v/>
      </c>
      <c r="K13" s="67"/>
      <c r="L13" s="15" t="str">
        <f>IF($B13="","",(IF($E$5="C",(VLOOKUP($B13,'C'!$A$1:$J$500,4,FALSE)),(VLOOKUP($B13,B!$A$1:$J$500,4,FALSE)))))</f>
        <v/>
      </c>
      <c r="M13" s="46" t="s">
        <v>20</v>
      </c>
      <c r="N13" s="21" t="str">
        <f>IF($B13="","",(IF($E$5="C",(VLOOKUP($B13,'C'!$A$1:$J$500,5,FALSE)),(VLOOKUP($B13,B!$A$1:$J$500,5,FALSE)))))</f>
        <v/>
      </c>
    </row>
    <row r="14" spans="1:20" ht="18.75" x14ac:dyDescent="0.25">
      <c r="A14" s="14">
        <v>2</v>
      </c>
      <c r="B14" s="36"/>
      <c r="C14" s="69" t="str">
        <f>IF(B14="","",(IF($E$5="C",(VLOOKUP(B14,'C'!$A$1:$J$500,2,FALSE)),(VLOOKUP(B14,B!$A$1:$J$500,2,FALSE)))))</f>
        <v/>
      </c>
      <c r="D14" s="69"/>
      <c r="E14" s="69"/>
      <c r="F14" s="69"/>
      <c r="G14" s="69"/>
      <c r="H14" s="69"/>
      <c r="I14" s="69"/>
      <c r="J14" s="67" t="str">
        <f>IF($B14="","",(IF($E$5="C",(VLOOKUP($B14,'C'!$A$1:$J$500,3,FALSE)),(VLOOKUP($B14,B!$A$1:$J$500,3,FALSE)))))</f>
        <v/>
      </c>
      <c r="K14" s="67"/>
      <c r="L14" s="15" t="str">
        <f>IF($B14="","",(IF($E$5="C",(VLOOKUP($B14,'C'!$A$1:$J$500,4,FALSE)),(VLOOKUP($B14,B!$A$1:$J$500,4,FALSE)))))</f>
        <v/>
      </c>
      <c r="M14" s="46" t="s">
        <v>20</v>
      </c>
      <c r="N14" s="21" t="str">
        <f>IF($B14="","",(IF($E$5="C",(VLOOKUP($B14,'C'!$A$1:$J$500,5,FALSE)),(VLOOKUP($B14,B!$A$1:$J$500,5,FALSE)))))</f>
        <v/>
      </c>
    </row>
    <row r="15" spans="1:20" ht="18.75" x14ac:dyDescent="0.25">
      <c r="A15" s="14">
        <v>3</v>
      </c>
      <c r="B15" s="36"/>
      <c r="C15" s="69" t="str">
        <f>IF(B15="","",(IF($E$5="C",(VLOOKUP(B15,'C'!$A$1:$J$500,2,FALSE)),(VLOOKUP(B15,B!$A$1:$J$500,2,FALSE)))))</f>
        <v/>
      </c>
      <c r="D15" s="69"/>
      <c r="E15" s="69"/>
      <c r="F15" s="69"/>
      <c r="G15" s="69"/>
      <c r="H15" s="69"/>
      <c r="I15" s="69"/>
      <c r="J15" s="67" t="str">
        <f>IF($B15="","",(IF($E$5="C",(VLOOKUP($B15,'C'!$A$1:$J$500,3,FALSE)),(VLOOKUP($B15,B!$A$1:$J$500,3,FALSE)))))</f>
        <v/>
      </c>
      <c r="K15" s="67"/>
      <c r="L15" s="15" t="str">
        <f>IF($B15="","",(IF($E$5="C",(VLOOKUP($B15,'C'!$A$1:$J$500,4,FALSE)),(VLOOKUP($B15,B!$A$1:$J$500,4,FALSE)))))</f>
        <v/>
      </c>
      <c r="M15" s="46" t="s">
        <v>20</v>
      </c>
      <c r="N15" s="21" t="str">
        <f>IF($B15="","",(IF($E$5="C",(VLOOKUP($B15,'C'!$A$1:$J$500,5,FALSE)),(VLOOKUP($B15,B!$A$1:$J$500,5,FALSE)))))</f>
        <v/>
      </c>
    </row>
    <row r="16" spans="1:20" ht="18.75" x14ac:dyDescent="0.25">
      <c r="A16" s="14">
        <v>4</v>
      </c>
      <c r="B16" s="36"/>
      <c r="C16" s="69" t="str">
        <f>IF(B16="","",(IF($E$5="C",(VLOOKUP(B16,'C'!$A$1:$J$500,2,FALSE)),(VLOOKUP(B16,B!$A$1:$J$500,2,FALSE)))))</f>
        <v/>
      </c>
      <c r="D16" s="69"/>
      <c r="E16" s="69"/>
      <c r="F16" s="69"/>
      <c r="G16" s="69"/>
      <c r="H16" s="69"/>
      <c r="I16" s="69"/>
      <c r="J16" s="67" t="str">
        <f>IF($B16="","",(IF($E$5="C",(VLOOKUP($B16,'C'!$A$1:$J$500,3,FALSE)),(VLOOKUP($B16,B!$A$1:$J$500,3,FALSE)))))</f>
        <v/>
      </c>
      <c r="K16" s="67"/>
      <c r="L16" s="15" t="str">
        <f>IF($B16="","",(IF($E$5="C",(VLOOKUP($B16,'C'!$A$1:$J$500,4,FALSE)),(VLOOKUP($B16,B!$A$1:$J$500,4,FALSE)))))</f>
        <v/>
      </c>
      <c r="M16" s="46" t="s">
        <v>20</v>
      </c>
      <c r="N16" s="21" t="str">
        <f>IF($B16="","",(IF($E$5="C",(VLOOKUP($B16,'C'!$A$1:$J$500,5,FALSE)),(VLOOKUP($B16,B!$A$1:$J$500,5,FALSE)))))</f>
        <v/>
      </c>
    </row>
    <row r="17" spans="1:14" ht="18.75" x14ac:dyDescent="0.25">
      <c r="A17" s="14">
        <v>5</v>
      </c>
      <c r="B17" s="36"/>
      <c r="C17" s="69" t="str">
        <f>IF(B17="","",(IF($E$5="C",(VLOOKUP(B17,'C'!$A$1:$J$500,2,FALSE)),(VLOOKUP(B17,B!$A$1:$J$500,2,FALSE)))))</f>
        <v/>
      </c>
      <c r="D17" s="69"/>
      <c r="E17" s="69"/>
      <c r="F17" s="69"/>
      <c r="G17" s="69"/>
      <c r="H17" s="69"/>
      <c r="I17" s="69"/>
      <c r="J17" s="67" t="str">
        <f>IF($B17="","",(IF($E$5="C",(VLOOKUP($B17,'C'!$A$1:$J$500,3,FALSE)),(VLOOKUP($B17,B!$A$1:$J$500,3,FALSE)))))</f>
        <v/>
      </c>
      <c r="K17" s="67"/>
      <c r="L17" s="15" t="str">
        <f>IF($B17="","",(IF($E$5="C",(VLOOKUP($B17,'C'!$A$1:$J$500,4,FALSE)),(VLOOKUP($B17,B!$A$1:$J$500,4,FALSE)))))</f>
        <v/>
      </c>
      <c r="M17" s="46" t="s">
        <v>20</v>
      </c>
      <c r="N17" s="21" t="str">
        <f>IF($B17="","",(IF($E$5="C",(VLOOKUP($B17,'C'!$A$1:$J$500,5,FALSE)),(VLOOKUP($B17,B!$A$1:$J$500,5,FALSE)))))</f>
        <v/>
      </c>
    </row>
    <row r="18" spans="1:14" ht="18.75" x14ac:dyDescent="0.25">
      <c r="A18" s="14">
        <v>6</v>
      </c>
      <c r="B18" s="36"/>
      <c r="C18" s="69" t="str">
        <f>IF(B18="","",(IF($E$5="C",(VLOOKUP(B18,'C'!$A$1:$J$500,2,FALSE)),(VLOOKUP(B18,B!$A$1:$J$500,2,FALSE)))))</f>
        <v/>
      </c>
      <c r="D18" s="69"/>
      <c r="E18" s="69"/>
      <c r="F18" s="69"/>
      <c r="G18" s="69"/>
      <c r="H18" s="69"/>
      <c r="I18" s="69"/>
      <c r="J18" s="67" t="str">
        <f>IF($B18="","",(IF($E$5="C",(VLOOKUP($B18,'C'!$A$1:$J$500,3,FALSE)),(VLOOKUP($B18,B!$A$1:$J$500,3,FALSE)))))</f>
        <v/>
      </c>
      <c r="K18" s="67"/>
      <c r="L18" s="15" t="str">
        <f>IF($B18="","",(IF($E$5="C",(VLOOKUP($B18,'C'!$A$1:$J$500,4,FALSE)),(VLOOKUP($B18,B!$A$1:$J$500,4,FALSE)))))</f>
        <v/>
      </c>
      <c r="M18" s="46" t="s">
        <v>20</v>
      </c>
      <c r="N18" s="21" t="str">
        <f>IF($B18="","",(IF($E$5="C",(VLOOKUP($B18,'C'!$A$1:$J$500,5,FALSE)),(VLOOKUP($B18,B!$A$1:$J$500,5,FALSE)))))</f>
        <v/>
      </c>
    </row>
    <row r="19" spans="1:14" ht="18.75" x14ac:dyDescent="0.25">
      <c r="A19" s="14">
        <v>7</v>
      </c>
      <c r="B19" s="36"/>
      <c r="C19" s="69" t="str">
        <f>IF(B19="","",(IF($E$5="C",(VLOOKUP(B19,'C'!$A$1:$J$500,2,FALSE)),(VLOOKUP(B19,B!$A$1:$J$500,2,FALSE)))))</f>
        <v/>
      </c>
      <c r="D19" s="69"/>
      <c r="E19" s="69"/>
      <c r="F19" s="69"/>
      <c r="G19" s="69"/>
      <c r="H19" s="69"/>
      <c r="I19" s="69"/>
      <c r="J19" s="67" t="str">
        <f>IF($B19="","",(IF($E$5="C",(VLOOKUP($B19,'C'!$A$1:$J$500,3,FALSE)),(VLOOKUP($B19,B!$A$1:$J$500,3,FALSE)))))</f>
        <v/>
      </c>
      <c r="K19" s="67"/>
      <c r="L19" s="15" t="str">
        <f>IF($B19="","",(IF($E$5="C",(VLOOKUP($B19,'C'!$A$1:$J$500,4,FALSE)),(VLOOKUP($B19,B!$A$1:$J$500,4,FALSE)))))</f>
        <v/>
      </c>
      <c r="M19" s="46" t="s">
        <v>20</v>
      </c>
      <c r="N19" s="21" t="str">
        <f>IF($B19="","",(IF($E$5="C",(VLOOKUP($B19,'C'!$A$1:$J$500,5,FALSE)),(VLOOKUP($B19,B!$A$1:$J$500,5,FALSE)))))</f>
        <v/>
      </c>
    </row>
    <row r="20" spans="1:14" ht="19.5" thickBot="1" x14ac:dyDescent="0.3">
      <c r="A20" s="16">
        <v>8</v>
      </c>
      <c r="B20" s="37"/>
      <c r="C20" s="68" t="str">
        <f>IF(B20="","",(IF($E$5="C",(VLOOKUP(B20,'C'!$A$1:$J$500,2,FALSE)),(VLOOKUP(B20,B!$A$1:$J$500,2,FALSE)))))</f>
        <v/>
      </c>
      <c r="D20" s="68"/>
      <c r="E20" s="68"/>
      <c r="F20" s="68"/>
      <c r="G20" s="68"/>
      <c r="H20" s="68"/>
      <c r="I20" s="68"/>
      <c r="J20" s="67" t="str">
        <f>IF($B20="","",(IF($E$5="C",(VLOOKUP($B20,'C'!$A$1:$J$500,3,FALSE)),(VLOOKUP($B20,B!$A$1:$J$500,3,FALSE)))))</f>
        <v/>
      </c>
      <c r="K20" s="67"/>
      <c r="L20" s="15" t="str">
        <f>IF($B20="","",(IF($E$5="C",(VLOOKUP($B20,'C'!$A$1:$J$500,4,FALSE)),(VLOOKUP($B20,B!$A$1:$J$500,4,FALSE)))))</f>
        <v/>
      </c>
      <c r="M20" s="47" t="s">
        <v>20</v>
      </c>
      <c r="N20" s="21" t="str">
        <f>IF($B20="","",(IF($E$5="C",(VLOOKUP($B20,'C'!$A$1:$J$500,5,FALSE)),(VLOOKUP($B20,B!$A$1:$J$500,5,FALSE)))))</f>
        <v/>
      </c>
    </row>
    <row r="21" spans="1:14" ht="15.75" thickBot="1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11.25" customHeight="1" thickBot="1" x14ac:dyDescent="0.25">
      <c r="A22" s="146" t="s">
        <v>17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8"/>
    </row>
    <row r="23" spans="1:14" x14ac:dyDescent="0.2">
      <c r="A23" s="152" t="s">
        <v>845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</row>
    <row r="24" spans="1:14" ht="15.75" thickBot="1" x14ac:dyDescent="0.25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4" x14ac:dyDescent="0.2">
      <c r="A25" s="209" t="s">
        <v>816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1"/>
    </row>
    <row r="26" spans="1:14" x14ac:dyDescent="0.2">
      <c r="A26" s="212" t="s">
        <v>817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4"/>
    </row>
    <row r="27" spans="1:14" ht="22.9" customHeight="1" x14ac:dyDescent="0.4">
      <c r="A27" s="215" t="s">
        <v>847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7"/>
    </row>
    <row r="28" spans="1:14" ht="13.9" customHeight="1" x14ac:dyDescent="0.2">
      <c r="A28" s="225" t="s">
        <v>823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</row>
    <row r="29" spans="1:14" ht="15.75" thickBot="1" x14ac:dyDescent="0.25">
      <c r="A29" s="221" t="s">
        <v>820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3"/>
    </row>
    <row r="30" spans="1:14" ht="15.75" thickBot="1" x14ac:dyDescent="0.25">
      <c r="A30" s="221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3"/>
    </row>
    <row r="31" spans="1:14" x14ac:dyDescent="0.2">
      <c r="A31" s="131" t="s">
        <v>18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</row>
    <row r="32" spans="1:14" ht="15.75" thickBot="1" x14ac:dyDescent="0.25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6"/>
    </row>
  </sheetData>
  <sheetProtection algorithmName="SHA-512" hashValue="m6zz0KfpowczEWxb1yHzQ6G2hIW+TsAUyuo9cp6T19Grj2iTIB43ynXb1t6BO8SguMTTnrlaOQJALCHyDOlhig==" saltValue="oGcL+y2shHU3LWPXyY6eAg==" spinCount="100000" sheet="1" objects="1" scenarios="1"/>
  <mergeCells count="59">
    <mergeCell ref="A28:N28"/>
    <mergeCell ref="A29:N29"/>
    <mergeCell ref="A30:N30"/>
    <mergeCell ref="A23:N24"/>
    <mergeCell ref="A31:N32"/>
    <mergeCell ref="A21:N21"/>
    <mergeCell ref="A22:N22"/>
    <mergeCell ref="A25:N25"/>
    <mergeCell ref="A26:N26"/>
    <mergeCell ref="A27:N27"/>
    <mergeCell ref="C18:I18"/>
    <mergeCell ref="J18:K18"/>
    <mergeCell ref="C19:I19"/>
    <mergeCell ref="J19:K19"/>
    <mergeCell ref="C20:I20"/>
    <mergeCell ref="J20:K20"/>
    <mergeCell ref="C15:I15"/>
    <mergeCell ref="J15:K15"/>
    <mergeCell ref="C16:I16"/>
    <mergeCell ref="J16:K16"/>
    <mergeCell ref="C17:I17"/>
    <mergeCell ref="J17:K17"/>
    <mergeCell ref="C14:I14"/>
    <mergeCell ref="J14:K14"/>
    <mergeCell ref="A9:A10"/>
    <mergeCell ref="B9:D10"/>
    <mergeCell ref="E9:J9"/>
    <mergeCell ref="K9:N9"/>
    <mergeCell ref="E10:J10"/>
    <mergeCell ref="K10:N10"/>
    <mergeCell ref="A11:N11"/>
    <mergeCell ref="C12:I12"/>
    <mergeCell ref="J12:K12"/>
    <mergeCell ref="C13:I13"/>
    <mergeCell ref="J13:K13"/>
    <mergeCell ref="B5:D5"/>
    <mergeCell ref="E5:I8"/>
    <mergeCell ref="K5:L5"/>
    <mergeCell ref="M5:N5"/>
    <mergeCell ref="B6:D6"/>
    <mergeCell ref="J6:N6"/>
    <mergeCell ref="B7:D7"/>
    <mergeCell ref="J7:N8"/>
    <mergeCell ref="B8:D8"/>
    <mergeCell ref="B4:D4"/>
    <mergeCell ref="F4:I4"/>
    <mergeCell ref="J4:N4"/>
    <mergeCell ref="A1:F1"/>
    <mergeCell ref="G1:H1"/>
    <mergeCell ref="I1:N1"/>
    <mergeCell ref="B2:D2"/>
    <mergeCell ref="F2:I2"/>
    <mergeCell ref="J2:K2"/>
    <mergeCell ref="L2:N2"/>
    <mergeCell ref="B3:D3"/>
    <mergeCell ref="F3:G3"/>
    <mergeCell ref="H3:I3"/>
    <mergeCell ref="J3:K3"/>
    <mergeCell ref="L3:N3"/>
  </mergeCells>
  <dataValidations count="4">
    <dataValidation type="list" allowBlank="1" showInputMessage="1" showErrorMessage="1" sqref="E5:I8" xr:uid="{B2B675C4-0627-48FC-9635-D8A0E86B1739}">
      <formula1>$T$2:$T$4</formula1>
    </dataValidation>
    <dataValidation type="list" allowBlank="1" showInputMessage="1" showErrorMessage="1" sqref="M5:N5" xr:uid="{44D2CA22-B4C4-4674-B370-8F1C549C0607}">
      <formula1>$Q$2:$Q$9</formula1>
    </dataValidation>
    <dataValidation type="list" allowBlank="1" showInputMessage="1" showErrorMessage="1" sqref="M13:M20" xr:uid="{B48CF282-9E56-4365-A26D-F2E639E54CBE}">
      <formula1>$R$2:$R$4</formula1>
    </dataValidation>
    <dataValidation type="list" allowBlank="1" showInputMessage="1" showErrorMessage="1" sqref="L2:N3" xr:uid="{AF60B8D8-5207-4F77-9BF4-0CC544052C05}">
      <formula1>$P$2:$P$7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team 1</vt:lpstr>
      <vt:lpstr>team 2</vt:lpstr>
      <vt:lpstr>team 3</vt:lpstr>
      <vt:lpstr>team 4</vt:lpstr>
      <vt:lpstr>team 5</vt:lpstr>
      <vt:lpstr>team 6</vt:lpstr>
      <vt:lpstr>team 7</vt:lpstr>
      <vt:lpstr>team 8</vt:lpstr>
      <vt:lpstr>team 9</vt:lpstr>
      <vt:lpstr>team 10</vt:lpstr>
      <vt:lpstr>team 11</vt:lpstr>
      <vt:lpstr>team 12</vt:lpstr>
      <vt:lpstr>C</vt:lpstr>
      <vt:lpstr>B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Dunk</dc:creator>
  <cp:lastModifiedBy>carlie</cp:lastModifiedBy>
  <cp:lastPrinted>2021-05-11T18:24:38Z</cp:lastPrinted>
  <dcterms:created xsi:type="dcterms:W3CDTF">2019-01-20T10:49:56Z</dcterms:created>
  <dcterms:modified xsi:type="dcterms:W3CDTF">2021-05-11T19:02:01Z</dcterms:modified>
</cp:coreProperties>
</file>